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edro\Downloads\"/>
    </mc:Choice>
  </mc:AlternateContent>
  <bookViews>
    <workbookView xWindow="0" yWindow="0" windowWidth="15360" windowHeight="7155" firstSheet="3" activeTab="5"/>
  </bookViews>
  <sheets>
    <sheet name="Início" sheetId="2" r:id="rId1"/>
    <sheet name="TMB" sheetId="4" r:id="rId2"/>
    <sheet name="Defina" sheetId="5" r:id="rId3"/>
    <sheet name="Macros" sheetId="6" r:id="rId4"/>
    <sheet name="Resumo e Dicas" sheetId="8" r:id="rId5"/>
    <sheet name="Plan1" sheetId="1" r:id="rId6"/>
    <sheet name="Tabela de pesquisa" sheetId="9" r:id="rId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14" i="1" l="1"/>
  <c r="O14" i="1"/>
  <c r="N14" i="1"/>
  <c r="Q14" i="1" s="1"/>
  <c r="N3" i="1"/>
  <c r="P3" i="1"/>
  <c r="O3" i="1"/>
  <c r="G26" i="1"/>
  <c r="H26" i="1"/>
  <c r="I26" i="1"/>
  <c r="J26" i="1"/>
  <c r="G27" i="1"/>
  <c r="H27" i="1"/>
  <c r="I27" i="1"/>
  <c r="J27" i="1"/>
  <c r="G28" i="1"/>
  <c r="H28" i="1"/>
  <c r="I28" i="1"/>
  <c r="J28" i="1"/>
  <c r="G29" i="1"/>
  <c r="H29" i="1"/>
  <c r="I29" i="1"/>
  <c r="J29" i="1"/>
  <c r="G30" i="1"/>
  <c r="H30" i="1"/>
  <c r="I30" i="1"/>
  <c r="J30" i="1"/>
  <c r="G31" i="1"/>
  <c r="H31" i="1"/>
  <c r="I31" i="1"/>
  <c r="J31" i="1"/>
  <c r="G25" i="1"/>
  <c r="J25" i="1"/>
  <c r="I25" i="1"/>
  <c r="H25" i="1"/>
  <c r="G15" i="1"/>
  <c r="H15" i="1"/>
  <c r="I15" i="1"/>
  <c r="J15" i="1"/>
  <c r="G16" i="1"/>
  <c r="H16" i="1"/>
  <c r="I16" i="1"/>
  <c r="J16" i="1"/>
  <c r="G17" i="1"/>
  <c r="H17" i="1"/>
  <c r="I17" i="1"/>
  <c r="J17" i="1"/>
  <c r="G18" i="1"/>
  <c r="H18" i="1"/>
  <c r="I18" i="1"/>
  <c r="J18" i="1"/>
  <c r="G19" i="1"/>
  <c r="H19" i="1"/>
  <c r="I19" i="1"/>
  <c r="J19" i="1"/>
  <c r="G20" i="1"/>
  <c r="J20" i="1" s="1"/>
  <c r="H20" i="1"/>
  <c r="I20" i="1"/>
  <c r="I14" i="1"/>
  <c r="G14" i="1"/>
  <c r="J14" i="1" s="1"/>
  <c r="H14" i="1"/>
  <c r="G5" i="1"/>
  <c r="Q3" i="1" l="1"/>
  <c r="G4" i="1"/>
  <c r="H4" i="1"/>
  <c r="I4" i="1"/>
  <c r="H5" i="1"/>
  <c r="I5" i="1"/>
  <c r="G6" i="1"/>
  <c r="H6" i="1"/>
  <c r="I6" i="1"/>
  <c r="G7" i="1"/>
  <c r="H7" i="1"/>
  <c r="I7" i="1"/>
  <c r="J7" i="1"/>
  <c r="G8" i="1"/>
  <c r="H8" i="1"/>
  <c r="I8" i="1"/>
  <c r="J8" i="1"/>
  <c r="G9" i="1"/>
  <c r="H9" i="1"/>
  <c r="I9" i="1"/>
  <c r="J9" i="1"/>
  <c r="I3" i="1"/>
  <c r="H3" i="1"/>
  <c r="G3" i="1"/>
  <c r="J3" i="1" s="1"/>
  <c r="J6" i="1" l="1"/>
  <c r="J5" i="1"/>
  <c r="J4" i="1"/>
  <c r="F13" i="4"/>
  <c r="B20" i="1"/>
  <c r="F20" i="8"/>
  <c r="F19" i="8"/>
  <c r="B19" i="1" s="1"/>
  <c r="F18" i="8"/>
  <c r="B18" i="1" s="1"/>
  <c r="F16" i="8"/>
  <c r="F15" i="8"/>
  <c r="B3" i="1" s="1"/>
  <c r="F14" i="8"/>
  <c r="B2" i="1" s="1"/>
  <c r="F13" i="8"/>
  <c r="F12" i="8"/>
  <c r="P32" i="1" l="1"/>
  <c r="O32" i="1"/>
  <c r="N32" i="1"/>
  <c r="Q31" i="1"/>
  <c r="Q30" i="1"/>
  <c r="Q29" i="1"/>
  <c r="Q28" i="1"/>
  <c r="Q27" i="1"/>
  <c r="Q26" i="1"/>
  <c r="Q25" i="1"/>
  <c r="I32" i="1"/>
  <c r="H32" i="1"/>
  <c r="G32" i="1"/>
  <c r="P21" i="1"/>
  <c r="O21" i="1"/>
  <c r="N21" i="1"/>
  <c r="Q20" i="1"/>
  <c r="Q19" i="1"/>
  <c r="Q18" i="1"/>
  <c r="Q17" i="1"/>
  <c r="Q16" i="1"/>
  <c r="Q15" i="1"/>
  <c r="I21" i="1"/>
  <c r="H21" i="1"/>
  <c r="G21" i="1"/>
  <c r="P10" i="1"/>
  <c r="O10" i="1"/>
  <c r="N10" i="1"/>
  <c r="Q9" i="1"/>
  <c r="Q8" i="1"/>
  <c r="Q7" i="1"/>
  <c r="Q6" i="1"/>
  <c r="Q5" i="1"/>
  <c r="Q4" i="1"/>
  <c r="I10" i="1"/>
  <c r="H10" i="1"/>
  <c r="G10" i="1"/>
  <c r="B14" i="1" l="1"/>
  <c r="B24" i="1" s="1"/>
  <c r="B15" i="1"/>
  <c r="B25" i="1" s="1"/>
  <c r="B13" i="1"/>
  <c r="B26" i="1" s="1"/>
  <c r="Q10" i="1"/>
  <c r="J21" i="1"/>
  <c r="Q21" i="1"/>
  <c r="J32" i="1"/>
  <c r="Q32" i="1"/>
  <c r="J10" i="1"/>
  <c r="C19" i="1" l="1"/>
  <c r="C20" i="1"/>
  <c r="B12" i="1"/>
  <c r="C18" i="1" l="1"/>
  <c r="F13" i="5"/>
  <c r="F17" i="8" s="1"/>
  <c r="B4" i="1" s="1"/>
  <c r="B23" i="1" s="1"/>
</calcChain>
</file>

<file path=xl/sharedStrings.xml><?xml version="1.0" encoding="utf-8"?>
<sst xmlns="http://schemas.openxmlformats.org/spreadsheetml/2006/main" count="1323" uniqueCount="670">
  <si>
    <t>Peso:</t>
  </si>
  <si>
    <t>Altura:</t>
  </si>
  <si>
    <t>1g de gordura:</t>
  </si>
  <si>
    <t>1g de proteína:</t>
  </si>
  <si>
    <t>1g de carbo:</t>
  </si>
  <si>
    <t>Alimento</t>
  </si>
  <si>
    <t>Quantidade</t>
  </si>
  <si>
    <t>Carbs (g)</t>
  </si>
  <si>
    <t>Prot (g)</t>
  </si>
  <si>
    <t>Gord (g)</t>
  </si>
  <si>
    <t>Kcal Total</t>
  </si>
  <si>
    <t>CAFÉ DA MANHÃ (6:00H)</t>
  </si>
  <si>
    <t>TOTAL</t>
  </si>
  <si>
    <t>ALMOÇO (12:00H)</t>
  </si>
  <si>
    <t>LANCHE MANHÃ (9:00H)</t>
  </si>
  <si>
    <t>JANTAR  (19:00H)</t>
  </si>
  <si>
    <t>LANCHE TARDE (15:30H)</t>
  </si>
  <si>
    <t>CEIA (22:30H)</t>
  </si>
  <si>
    <t>Total Carbs</t>
  </si>
  <si>
    <t xml:space="preserve">Total Kcal </t>
  </si>
  <si>
    <t>Total Prot</t>
  </si>
  <si>
    <t>Total Gord</t>
  </si>
  <si>
    <t>TOTAIS DIETA</t>
  </si>
  <si>
    <t>INFORMAÇÕES (KCAL)</t>
  </si>
  <si>
    <t>PESSOAL</t>
  </si>
  <si>
    <t>OBJETIVOS</t>
  </si>
  <si>
    <t>Calorias:</t>
  </si>
  <si>
    <t>Prot (g/kg):</t>
  </si>
  <si>
    <t>Gord (g/kg)</t>
  </si>
  <si>
    <t>RESULTADOS DIETA</t>
  </si>
  <si>
    <t>Balanço Kcal</t>
  </si>
  <si>
    <t>Prot (g/kg)</t>
  </si>
  <si>
    <t>Carb(g/kg)</t>
  </si>
  <si>
    <t>FALTAM</t>
  </si>
  <si>
    <t>Nome:</t>
  </si>
  <si>
    <t>Sexo:</t>
  </si>
  <si>
    <t>Fator Atividade:</t>
  </si>
  <si>
    <t>(Favor digitar "Masculino" ou "Feminino")</t>
  </si>
  <si>
    <t>(Favor digitar apenas o peso, sem "kg"; Ex: "96")</t>
  </si>
  <si>
    <t>(Favor digitar a altura em cm; Ex:"180")</t>
  </si>
  <si>
    <t>Altura (cm):</t>
  </si>
  <si>
    <t>Peso (Kg):</t>
  </si>
  <si>
    <t>Sua TMB:</t>
  </si>
  <si>
    <t>Idade</t>
  </si>
  <si>
    <t>Seu GCD</t>
  </si>
  <si>
    <t>Objetivo Calórico Diário:</t>
  </si>
  <si>
    <t>Meta de Proteínas (g/kg)</t>
  </si>
  <si>
    <t>Meta de Gorduras (g/kg)</t>
  </si>
  <si>
    <t>GCD (kcal):</t>
  </si>
  <si>
    <t>Nome</t>
  </si>
  <si>
    <t>Medida</t>
  </si>
  <si>
    <t>Ptn (A)</t>
  </si>
  <si>
    <t>Ptn (V)</t>
  </si>
  <si>
    <t>Carbs</t>
  </si>
  <si>
    <t>Fat</t>
  </si>
  <si>
    <t>Cereais e derivados</t>
  </si>
  <si>
    <t>Arroz, integral, cozido</t>
  </si>
  <si>
    <t>g</t>
  </si>
  <si>
    <t>Arroz, integral, cru</t>
  </si>
  <si>
    <t>Arroz, tipo 1, cozido</t>
  </si>
  <si>
    <t>Arroz, tipo 1, cru</t>
  </si>
  <si>
    <t>Arroz, tipo 2, cozido</t>
  </si>
  <si>
    <t>Arroz, tipo 2, cru</t>
  </si>
  <si>
    <t>Aveia, flocos, crua</t>
  </si>
  <si>
    <t>Biscoito, doce, maisena</t>
  </si>
  <si>
    <t>Biscoito, doce, recheado com chocolate</t>
  </si>
  <si>
    <t>Biscoito, doce, recheado com morango</t>
  </si>
  <si>
    <t>Biscoito, doce, wafer, recheado de chocolate</t>
  </si>
  <si>
    <t>Biscoito, doce, wafer, recheado de morango</t>
  </si>
  <si>
    <t>Biscoito, salgado, cream cracker</t>
  </si>
  <si>
    <t>Bolo, mistura para</t>
  </si>
  <si>
    <t>Bolo, pronto, aipim</t>
  </si>
  <si>
    <t>Bolo, pronto, chocolate</t>
  </si>
  <si>
    <t>Bolo, pronto, coco</t>
  </si>
  <si>
    <t>Bolo, pronto, milho</t>
  </si>
  <si>
    <t>Canjica, branca, crua</t>
  </si>
  <si>
    <t>Canjica, com leite integral</t>
  </si>
  <si>
    <t>Cereais, milho, flocos, com sal</t>
  </si>
  <si>
    <t>Cereais, milho, flocos, sem sal</t>
  </si>
  <si>
    <t>Cereais, mingau, milho, infantil</t>
  </si>
  <si>
    <t>Cereais, mistura para vitamina, trigo, cevada e aveia</t>
  </si>
  <si>
    <t>Cereal matinal, milho</t>
  </si>
  <si>
    <t>Cereal matinal, milho, açúcar</t>
  </si>
  <si>
    <t>Creme de arroz, pó</t>
  </si>
  <si>
    <t>Creme de milho, pó</t>
  </si>
  <si>
    <t>Curau, milho verde</t>
  </si>
  <si>
    <t>Curau, milho verde, mistura para</t>
  </si>
  <si>
    <t>Farinha, de arroz, enriquecida</t>
  </si>
  <si>
    <t>Farinha, de centeio, integral</t>
  </si>
  <si>
    <t>Farinha, de milho, amarela</t>
  </si>
  <si>
    <t>Farinha, de rosca</t>
  </si>
  <si>
    <t>Farinha, de trigo</t>
  </si>
  <si>
    <t>Farinha, láctea, de cereais</t>
  </si>
  <si>
    <t>Lasanha, massa fresca, cozida</t>
  </si>
  <si>
    <t>Lasanha, massa fresca, crua</t>
  </si>
  <si>
    <t>Macarrão, instantâneo</t>
  </si>
  <si>
    <t>Macarrão, trigo, cru</t>
  </si>
  <si>
    <t>Macarrão, trigo, cru, com ovos</t>
  </si>
  <si>
    <t>Milho, amido, cru</t>
  </si>
  <si>
    <t>Milho, fubá, cru</t>
  </si>
  <si>
    <t>Milho, verde, cru</t>
  </si>
  <si>
    <t>Milho, verde, enlatado, drenado</t>
  </si>
  <si>
    <t>Mingau tradicional, pó</t>
  </si>
  <si>
    <t>Pamonha, barra para cozimento, pré-cozida</t>
  </si>
  <si>
    <t>Pão, aveia, forma</t>
  </si>
  <si>
    <t>Pão, de soja</t>
  </si>
  <si>
    <t>Pão, glúten, forma</t>
  </si>
  <si>
    <t>Pão, milho, forma</t>
  </si>
  <si>
    <t>Pão, trigo, forma, integral</t>
  </si>
  <si>
    <t>Pão, trigo, francês</t>
  </si>
  <si>
    <t>Pão, trigo, sovado</t>
  </si>
  <si>
    <t>Pastel, de carne, cru</t>
  </si>
  <si>
    <t>Pastel, de carne, frito</t>
  </si>
  <si>
    <t>Pastel, de queijo, cru</t>
  </si>
  <si>
    <t>Pastel, de queijo, frito</t>
  </si>
  <si>
    <t>Pastel, massa, crua</t>
  </si>
  <si>
    <t>Pastel, massa, frita</t>
  </si>
  <si>
    <t>Pipoca, com óleo de soja, sem sal</t>
  </si>
  <si>
    <t>Polenta, pré-cozida</t>
  </si>
  <si>
    <t>Torrada, pão francês</t>
  </si>
  <si>
    <t>Verduras, hortaliças e derivados</t>
  </si>
  <si>
    <t>Abóbora, cabotian, cozida</t>
  </si>
  <si>
    <t>Abóbora, cabotian, crua</t>
  </si>
  <si>
    <t>Abóbora, menina brasileira, crua</t>
  </si>
  <si>
    <t>Abóbora, moranga, crua</t>
  </si>
  <si>
    <t>Abóbora, moranga, refogada</t>
  </si>
  <si>
    <t>Abóbora, pescoço, crua</t>
  </si>
  <si>
    <t>Abobrinha, italiana, cozida</t>
  </si>
  <si>
    <t>Abobrinha, italiana, crua</t>
  </si>
  <si>
    <t>Abobrinha, italiana, refogada</t>
  </si>
  <si>
    <t>Abobrinha, paulista, crua</t>
  </si>
  <si>
    <t>Acelga, crua</t>
  </si>
  <si>
    <t>Agrião, cru</t>
  </si>
  <si>
    <t>Aipo, cru</t>
  </si>
  <si>
    <t>Alface, americana, crua</t>
  </si>
  <si>
    <t>Alface, crespa, crua</t>
  </si>
  <si>
    <t>Alface, lisa, crua</t>
  </si>
  <si>
    <t>Alface, roxa, crua</t>
  </si>
  <si>
    <t>Alfavaca, crua</t>
  </si>
  <si>
    <t>Alho, cru</t>
  </si>
  <si>
    <t>Alho-poró, cru</t>
  </si>
  <si>
    <t>Almeirão, cru</t>
  </si>
  <si>
    <t>Almeirão, refogado</t>
  </si>
  <si>
    <t>Batata, baroa, cozida</t>
  </si>
  <si>
    <t>Batata, baroa, crua</t>
  </si>
  <si>
    <t>Batata, doce, cozida</t>
  </si>
  <si>
    <t>Batata, doce, crua</t>
  </si>
  <si>
    <t>Batata, frita, tipo chips, industrializada</t>
  </si>
  <si>
    <t>Batata, inglesa, cozida</t>
  </si>
  <si>
    <t>Batata, inglesa, crua</t>
  </si>
  <si>
    <t>Batata, inglesa, frita</t>
  </si>
  <si>
    <t>Batata, inglesa, sauté</t>
  </si>
  <si>
    <t>Berinjela, cozida</t>
  </si>
  <si>
    <t>Berinjela, crua</t>
  </si>
  <si>
    <t>Beterraba, cozida</t>
  </si>
  <si>
    <t>Beterraba, crua</t>
  </si>
  <si>
    <t>Biscoito, polvilho doce</t>
  </si>
  <si>
    <t>Brócolis, cozido</t>
  </si>
  <si>
    <t>Brócolis, cru</t>
  </si>
  <si>
    <t>Cará, cozido</t>
  </si>
  <si>
    <t>Cará, cru</t>
  </si>
  <si>
    <t>Caruru, cru</t>
  </si>
  <si>
    <t>Catalonha, crua</t>
  </si>
  <si>
    <t>Catalonha, refogada</t>
  </si>
  <si>
    <t>Cebola, crua</t>
  </si>
  <si>
    <t>Cebolinha, crua</t>
  </si>
  <si>
    <t>Cenoura, cozida</t>
  </si>
  <si>
    <t>Cenoura, crua</t>
  </si>
  <si>
    <t>Chicória, crua</t>
  </si>
  <si>
    <t>Chuchu, cozido</t>
  </si>
  <si>
    <t>Chuchu, cru</t>
  </si>
  <si>
    <t>Coentro, folhas desidratadas</t>
  </si>
  <si>
    <t>Couve, manteiga, crua</t>
  </si>
  <si>
    <t xml:space="preserve">Couve, manteiga, refogada </t>
  </si>
  <si>
    <t>Couve-flor, crua</t>
  </si>
  <si>
    <t>Couve-flor, cozida</t>
  </si>
  <si>
    <t>Espinafre, Nova Zelândia, cru</t>
  </si>
  <si>
    <t>Espinafre, Nova Zelândia, refogado</t>
  </si>
  <si>
    <t>Farinha, de mandioca, crua</t>
  </si>
  <si>
    <t>Farinha, de mandioca, torrada</t>
  </si>
  <si>
    <t>Farinha, de puba</t>
  </si>
  <si>
    <t>Fécula, de mandioca</t>
  </si>
  <si>
    <t>Feijão, broto, cru</t>
  </si>
  <si>
    <t>Inhame, cru</t>
  </si>
  <si>
    <t>Jiló, cru</t>
  </si>
  <si>
    <t>Jurubeba, crua</t>
  </si>
  <si>
    <t>Mandioca, cozida</t>
  </si>
  <si>
    <t>Mandioca, crua</t>
  </si>
  <si>
    <t>Mandioca, farofa, temperada</t>
  </si>
  <si>
    <t>Mandioca, frita</t>
  </si>
  <si>
    <t>Manjericão, cru</t>
  </si>
  <si>
    <t>Maxixe, cru</t>
  </si>
  <si>
    <t>Mostarda, folha, crua</t>
  </si>
  <si>
    <t>Nhoque, batata, cozido</t>
  </si>
  <si>
    <t>Nabo, cru</t>
  </si>
  <si>
    <t>Palmito, juçara, em conserva</t>
  </si>
  <si>
    <t>Palmito, pupunha, em conserva</t>
  </si>
  <si>
    <t>Pão, de queijo, assado</t>
  </si>
  <si>
    <t>Pão, de queijo, cru</t>
  </si>
  <si>
    <t>Pepino, cru</t>
  </si>
  <si>
    <t>Pimentão, amarelo, cru</t>
  </si>
  <si>
    <t>Pimentão, verde, cru</t>
  </si>
  <si>
    <t>Pimentão, vermelho, cru</t>
  </si>
  <si>
    <t>Polvilho, doce</t>
  </si>
  <si>
    <t>Quiabo, cru</t>
  </si>
  <si>
    <t>Rabanete, cru</t>
  </si>
  <si>
    <t>Repolho, branco, cru</t>
  </si>
  <si>
    <t>Repolho, roxo, cru</t>
  </si>
  <si>
    <t>Repolho, roxo, refogado</t>
  </si>
  <si>
    <t>Rúcula, crua</t>
  </si>
  <si>
    <t>Salsa, crua</t>
  </si>
  <si>
    <t>Seleta de legumes, enlatada</t>
  </si>
  <si>
    <t>Serralha, crua</t>
  </si>
  <si>
    <t>Taioba, crua</t>
  </si>
  <si>
    <t>Tomate, com semente, cru</t>
  </si>
  <si>
    <t>Tomate, extrato</t>
  </si>
  <si>
    <t>Tomate, molho industrializado</t>
  </si>
  <si>
    <t>Tomate, purê</t>
  </si>
  <si>
    <t>Tomate, salada</t>
  </si>
  <si>
    <t>Vagem, crua</t>
  </si>
  <si>
    <t>Frutas e derivados</t>
  </si>
  <si>
    <t>Abacate, cru</t>
  </si>
  <si>
    <t>Abacaxi, cru</t>
  </si>
  <si>
    <t>Abacaxi, polpa, congelada</t>
  </si>
  <si>
    <t>Abiu, cru</t>
  </si>
  <si>
    <t>Açaí, polpa, com xarope de guaraná e glucose</t>
  </si>
  <si>
    <t>Açaí, polpa, congelada</t>
  </si>
  <si>
    <t>Acerola, crua</t>
  </si>
  <si>
    <t>Acerola, polpa, congelada</t>
  </si>
  <si>
    <t xml:space="preserve">Ameixa, calda, enlatada </t>
  </si>
  <si>
    <t>Ameixa, crua</t>
  </si>
  <si>
    <t xml:space="preserve">Ameixa, em calda, enlatada, drenada </t>
  </si>
  <si>
    <t>Atemóia, crua</t>
  </si>
  <si>
    <t>Banana, da terra, crua</t>
  </si>
  <si>
    <t>Banana, doce em barra</t>
  </si>
  <si>
    <t>Banana, figo, crua</t>
  </si>
  <si>
    <t>Banana, maçã, crua</t>
  </si>
  <si>
    <t>Banana, nanica, crua</t>
  </si>
  <si>
    <t>Banana, ouro, crua</t>
  </si>
  <si>
    <t>Banana, pacova, crua</t>
  </si>
  <si>
    <t>Banana, prata, crua</t>
  </si>
  <si>
    <t>Cacau, cru</t>
  </si>
  <si>
    <t>Cajá-Manga, cru</t>
  </si>
  <si>
    <t>Cajá, polpa, congelada</t>
  </si>
  <si>
    <t>Caju, cru</t>
  </si>
  <si>
    <t>Caju, polpa, congelada</t>
  </si>
  <si>
    <t>Caju, suco concentrado, envasado</t>
  </si>
  <si>
    <t>Caqui, chocolate, cru</t>
  </si>
  <si>
    <t>Carambola, crua</t>
  </si>
  <si>
    <t>Ciriguela, crua</t>
  </si>
  <si>
    <t>Cupuaçu, cru</t>
  </si>
  <si>
    <t>Cupuaçu, polpa, congelada</t>
  </si>
  <si>
    <t>Figo, cru</t>
  </si>
  <si>
    <t>Figo, enlatado, em calda</t>
  </si>
  <si>
    <t>Fruta-pão, crua</t>
  </si>
  <si>
    <t>Goiaba, branca, com casca, crua</t>
  </si>
  <si>
    <t>Goiaba, doce em pasta</t>
  </si>
  <si>
    <t>Goiaba, doce, cascão</t>
  </si>
  <si>
    <t>Goiaba, vermelha, com casca, crua</t>
  </si>
  <si>
    <t>Graviola, crua</t>
  </si>
  <si>
    <t>Graviola, polpa, congelada</t>
  </si>
  <si>
    <t>Jabuticaba, crua</t>
  </si>
  <si>
    <t>Jaca, crua</t>
  </si>
  <si>
    <t>Jambo, cru</t>
  </si>
  <si>
    <t>Jamelão, cru</t>
  </si>
  <si>
    <t>Kiwi, cru</t>
  </si>
  <si>
    <t>Laranja, baía, crua</t>
  </si>
  <si>
    <t>Laranja, baía, suco</t>
  </si>
  <si>
    <t>Laranja, da terra, crua</t>
  </si>
  <si>
    <t>Laranja, da terra, suco</t>
  </si>
  <si>
    <t>Laranja, lima, crua</t>
  </si>
  <si>
    <t>Laranja, lima, suco</t>
  </si>
  <si>
    <t>Laranja, pêra, crua</t>
  </si>
  <si>
    <t>Laranja, pêra, suco</t>
  </si>
  <si>
    <t>Laranja, valência, crua</t>
  </si>
  <si>
    <t>Laranja, valência, suco</t>
  </si>
  <si>
    <t>Limão, cravo, suco</t>
  </si>
  <si>
    <t>Limão, galego, suco</t>
  </si>
  <si>
    <t>Limão, tahiti, cru</t>
  </si>
  <si>
    <t>Maçã, Argentina, com casca, crua</t>
  </si>
  <si>
    <t>Maçã, Fuji, com casca, crua</t>
  </si>
  <si>
    <t>Macaúba, crua</t>
  </si>
  <si>
    <t xml:space="preserve"> Mamão, doce em calda, drenado</t>
  </si>
  <si>
    <t>Mamão, Formosa, cru</t>
  </si>
  <si>
    <t>Mamão, Papaia, cru</t>
  </si>
  <si>
    <t xml:space="preserve"> Mamão verde, doce em calda, drenado</t>
  </si>
  <si>
    <t>Manga, Haden, crua</t>
  </si>
  <si>
    <t>Manga, Palmer, crua</t>
  </si>
  <si>
    <t>Manga, polpa, congelada</t>
  </si>
  <si>
    <t>Manga, Tommy Atkins, crua</t>
  </si>
  <si>
    <t>Maracujá, cru</t>
  </si>
  <si>
    <t>Maracujá, polpa, congelada</t>
  </si>
  <si>
    <t>Maracujá, suco concentrado, envasado</t>
  </si>
  <si>
    <t>Melancia, crua</t>
  </si>
  <si>
    <t>Melão, cru</t>
  </si>
  <si>
    <t>Mexerica, Murcote, crua</t>
  </si>
  <si>
    <t>Mexerica, Rio, crua</t>
  </si>
  <si>
    <t>Morango, cru</t>
  </si>
  <si>
    <t>Nêspera, crua</t>
  </si>
  <si>
    <t>Pequi, cru</t>
  </si>
  <si>
    <t>Pêra, Park, crua</t>
  </si>
  <si>
    <t>Pêra, Williams, crua</t>
  </si>
  <si>
    <t>Pêssego, Aurora, cru</t>
  </si>
  <si>
    <t>Pêssego, enlatado, em calda</t>
  </si>
  <si>
    <t>Pinha, crua</t>
  </si>
  <si>
    <t>Pitanga, crua</t>
  </si>
  <si>
    <t>Pitanga, polpa, congelada</t>
  </si>
  <si>
    <t>Romã, crua</t>
  </si>
  <si>
    <t>Tamarindo, cru</t>
  </si>
  <si>
    <t>Tangerina, Poncã, crua</t>
  </si>
  <si>
    <t>Tangerina, Poncã, suco</t>
  </si>
  <si>
    <t>Tucumã, cru</t>
  </si>
  <si>
    <t>Umbu, cru</t>
  </si>
  <si>
    <t>Umbu, polpa, congelada</t>
  </si>
  <si>
    <t>Uva, Itália, crua</t>
  </si>
  <si>
    <t>Uva, Rubi, crua</t>
  </si>
  <si>
    <t>Uva, suco concentrado, envasado</t>
  </si>
  <si>
    <t>Gorduras e óleos</t>
  </si>
  <si>
    <t>Azeite, de dendê</t>
  </si>
  <si>
    <t>Azeite, de oliva, extra virgem</t>
  </si>
  <si>
    <t>Manteiga, com sal</t>
  </si>
  <si>
    <t>Manteiga, sem sal</t>
  </si>
  <si>
    <t>Margarina, com óleo hidrogenado, com sal (65% de lipídeos)</t>
  </si>
  <si>
    <t>Margarina, com óleo hidrogenado, sem sal (80% de lipídeos)</t>
  </si>
  <si>
    <t>Margarina, com óleo interesterificado, com sal (65%de lipídeos)</t>
  </si>
  <si>
    <t>Margarina, com óleo interesterificado, sem sal (65% de lipídeos)</t>
  </si>
  <si>
    <t>Óleo, de babaçu</t>
  </si>
  <si>
    <t>Óleo, de canola</t>
  </si>
  <si>
    <t>Óleo, de girassol</t>
  </si>
  <si>
    <t>Óleo, de milho</t>
  </si>
  <si>
    <t>Óleo, de pequi</t>
  </si>
  <si>
    <t>Óleo, de soja</t>
  </si>
  <si>
    <t>Pescados e frutos do mar</t>
  </si>
  <si>
    <t>Abadejo, filé, congelado, assado</t>
  </si>
  <si>
    <t>Abadejo, filé, congelado,cozido</t>
  </si>
  <si>
    <t>Abadejo, filé, congelado, cru</t>
  </si>
  <si>
    <t>Abadejo, filé, congelado, grelhado</t>
  </si>
  <si>
    <t>Atum, conserva em óleo</t>
  </si>
  <si>
    <t>Atum, fresco, cru</t>
  </si>
  <si>
    <t>Bacalhau, salgado, cru</t>
  </si>
  <si>
    <t>Bacalhau, salgado, refogado</t>
  </si>
  <si>
    <t>Cação, posta, com farinha de trigo, frita</t>
  </si>
  <si>
    <t>Cação, posta, cozida</t>
  </si>
  <si>
    <t>Cação, posta, crua</t>
  </si>
  <si>
    <t>Camarão, Rio Grande, grande, cozido</t>
  </si>
  <si>
    <t>Camarão, Rio Grande, grande, cru</t>
  </si>
  <si>
    <t>Camarão, Sete Barbas, sem cabeça, com casca, frito</t>
  </si>
  <si>
    <t>Caranguejo, cozido</t>
  </si>
  <si>
    <t>Corimba, cru</t>
  </si>
  <si>
    <t>Corimbatá, assado</t>
  </si>
  <si>
    <t>Corimbatá, cozido</t>
  </si>
  <si>
    <t>Corvina de água doce, crua</t>
  </si>
  <si>
    <t>Corvina do mar, crua</t>
  </si>
  <si>
    <t>Corvina grande, assada</t>
  </si>
  <si>
    <t>Corvina grande, cozida</t>
  </si>
  <si>
    <t>Dourada de água doce, fresca</t>
  </si>
  <si>
    <t>Lambari, congelado, cru</t>
  </si>
  <si>
    <t>Lambari, congelado, frito</t>
  </si>
  <si>
    <t>Lambari, fresco, cru</t>
  </si>
  <si>
    <t>Manjuba, com farinha de trigo, frita</t>
  </si>
  <si>
    <t>Manjuba, frita</t>
  </si>
  <si>
    <t>Merluza, filé, assado</t>
  </si>
  <si>
    <t>Merluza, filé, cru</t>
  </si>
  <si>
    <t>Merluza, filé, frito</t>
  </si>
  <si>
    <t>Pescada, branca, crua</t>
  </si>
  <si>
    <t>Pescada, branca, frita</t>
  </si>
  <si>
    <t>Pescada, filé, com farinha de trigo, frito</t>
  </si>
  <si>
    <t>Pescada, filé, cru</t>
  </si>
  <si>
    <t>Pescada, filé, frito</t>
  </si>
  <si>
    <t>Pescada, filé, molho escabeche</t>
  </si>
  <si>
    <t>Pescadinha, crua</t>
  </si>
  <si>
    <t>Pintado, assado</t>
  </si>
  <si>
    <t>Pintado, cru</t>
  </si>
  <si>
    <t>Pintado, grelhado</t>
  </si>
  <si>
    <t>Porquinho, cru</t>
  </si>
  <si>
    <t>Salmão, filé, com pele, fresco,  grelhado</t>
  </si>
  <si>
    <t>Salmão, sem pele, fresco, cru</t>
  </si>
  <si>
    <t>Salmão, sem pele, fresco, grelhado</t>
  </si>
  <si>
    <t>Sardinha, assada</t>
  </si>
  <si>
    <t>Sardinha, conserva em óleo</t>
  </si>
  <si>
    <t>Sardinha, frita</t>
  </si>
  <si>
    <t>Sardinha, inteira, crua</t>
  </si>
  <si>
    <t>Tucunaré, filé, congelado, cru</t>
  </si>
  <si>
    <t>Carnes e derivados</t>
  </si>
  <si>
    <t>Apresuntado</t>
  </si>
  <si>
    <t>Caldo de carne, tablete</t>
  </si>
  <si>
    <t>Caldo de galinha, tablete</t>
  </si>
  <si>
    <t>Carne, bovina, acém, moído, cozido</t>
  </si>
  <si>
    <t>Carne, bovina, acém, moído, cru</t>
  </si>
  <si>
    <t>Carne, bovina, acém, sem gordura, cozido</t>
  </si>
  <si>
    <t>Carne, bovina, acém, sem gordura, cru</t>
  </si>
  <si>
    <t>Carne, bovina, almôndegas, cruas</t>
  </si>
  <si>
    <t>Carne, bovina, almôndegas, fritas</t>
  </si>
  <si>
    <t>Carne, bovina, bucho, cozido</t>
  </si>
  <si>
    <t>Carne, bovina, bucho, cru</t>
  </si>
  <si>
    <t>Carne, bovina, capa de contra-filé, com gordura, crua</t>
  </si>
  <si>
    <t>Carne, bovina, capa de contra-filé, com gordura, grelhada</t>
  </si>
  <si>
    <t>Carne, bovina, capa de contra-filé, sem gordura, crua</t>
  </si>
  <si>
    <t>Carne, bovina, capa de contra-filé, sem gordura, grelhada</t>
  </si>
  <si>
    <t>Carne, bovina, charque, cozido</t>
  </si>
  <si>
    <t>Carne, bovina, charque, cru</t>
  </si>
  <si>
    <t>Carne, bovina, contra-filé, à milanesa</t>
  </si>
  <si>
    <t>Carne, bovina, contra-filé de costela, cru</t>
  </si>
  <si>
    <t>Carne, bovina, contra-filé de costela, grelhado</t>
  </si>
  <si>
    <t>Carne, bovina, contra-filé, com gordura, cru</t>
  </si>
  <si>
    <t>Carne, bovina, contra-filé, com gordura, grelhado</t>
  </si>
  <si>
    <t>Carne, bovina, contra-filé, sem gordura, cru</t>
  </si>
  <si>
    <t>Carne, bovina, contra-filé, sem gordura, grelhado</t>
  </si>
  <si>
    <t>Carne, bovina, costela, assada</t>
  </si>
  <si>
    <t>Carne, bovina, costela, crua</t>
  </si>
  <si>
    <t>Carne, bovina, coxão duro, sem gordura, cozido</t>
  </si>
  <si>
    <t>Carne, bovina, coxão duro, sem gordura, cru</t>
  </si>
  <si>
    <t>Carne, bovina, coxão mole, sem gordura, cozido</t>
  </si>
  <si>
    <t>Carne, bovina, coxão mole, sem gordura, cru</t>
  </si>
  <si>
    <t>Carne, bovina, cupim, assado</t>
  </si>
  <si>
    <t>Carne, bovina, cupim, cru</t>
  </si>
  <si>
    <t>Carne, bovina, fígado, cru</t>
  </si>
  <si>
    <t>Carne, bovina, fígado, grelhado</t>
  </si>
  <si>
    <t>Carne, bovina, filé mingnon, sem gordura, cru</t>
  </si>
  <si>
    <t>Carne, bovina, filé mingnon, sem gordura, grelhado</t>
  </si>
  <si>
    <t>Carne, bovina, flanco, sem gordura, cozido</t>
  </si>
  <si>
    <t>Carne, bovina, flanco, sem gordura, cru</t>
  </si>
  <si>
    <t>Carne, bovina, fraldinha, com gordura, cozida</t>
  </si>
  <si>
    <t>Carne, bovina, fraldinha, com gordura, crua</t>
  </si>
  <si>
    <t>Carne, bovina, lagarto, cozido</t>
  </si>
  <si>
    <t>Carne, bovina, lagarto, cru</t>
  </si>
  <si>
    <t>Carne, bovina, língua, cozida</t>
  </si>
  <si>
    <t>Carne, bovina, língua, crua</t>
  </si>
  <si>
    <t>Carne, bovina, maminha, crua</t>
  </si>
  <si>
    <t>Carne, bovina, maminha, grelhada</t>
  </si>
  <si>
    <t>Carne, bovina, miolo de alcatra, sem gordura, cru</t>
  </si>
  <si>
    <t>Carne, bovina, miolo de alcatra, sem gordura, grelhado</t>
  </si>
  <si>
    <t>Carne, bovina, músculo, sem gordura, cozido</t>
  </si>
  <si>
    <t>Carne, bovina, músculo, sem gordura, cru</t>
  </si>
  <si>
    <t>Carne, bovina, paleta, com gordura, crua</t>
  </si>
  <si>
    <t>Carne, bovina, paleta, sem gordura, cozida</t>
  </si>
  <si>
    <t>Carne, bovina, paleta, sem gordura, crua</t>
  </si>
  <si>
    <t>Carne, bovina, patinho, sem gordura, cru</t>
  </si>
  <si>
    <t>Carne, bovina, patinho, sem gordura, grelhado</t>
  </si>
  <si>
    <t>Carne, bovina, peito, sem gordura, cozido</t>
  </si>
  <si>
    <t>Carne, bovina, peito, sem gordura, cru</t>
  </si>
  <si>
    <t>Carne, bovina, picanha, com gordura, crua</t>
  </si>
  <si>
    <t>Carne, bovina, picanha, com gordura, grelhada</t>
  </si>
  <si>
    <t>Carne, bovina, picanha, sem gordura, crua</t>
  </si>
  <si>
    <t>Carne, bovina, picanha, sem gordura, grelhada</t>
  </si>
  <si>
    <t>Carne, bovina, seca, cozida</t>
  </si>
  <si>
    <t>Carne, bovina, seca, crua</t>
  </si>
  <si>
    <t>Coxinha de frango, frita</t>
  </si>
  <si>
    <t>Croquete, de carne, cru</t>
  </si>
  <si>
    <t>Croquete, de carne, frito</t>
  </si>
  <si>
    <t>Empada de frango, pré-cozida, assada</t>
  </si>
  <si>
    <t>Empada, de frango, pré-cozida</t>
  </si>
  <si>
    <t>Frango, asa, com pele, crua</t>
  </si>
  <si>
    <t>Frango, caipira, inteiro, com pele, cozido</t>
  </si>
  <si>
    <t>Frango, caipira, inteiro, sem pele, cozido</t>
  </si>
  <si>
    <t>Frango, coração, cru</t>
  </si>
  <si>
    <t>Frango, coração, grelhado</t>
  </si>
  <si>
    <t>Frango, coxa, com pele, assada</t>
  </si>
  <si>
    <t>Frango, coxa, com pele, crua</t>
  </si>
  <si>
    <t>Frango, coxa, sem pele, cozida</t>
  </si>
  <si>
    <t>Frango, coxa, sem pele, crua</t>
  </si>
  <si>
    <t>Frango, fígado, cru</t>
  </si>
  <si>
    <t>Frango, filé, à milanesa</t>
  </si>
  <si>
    <t>Frango, inteiro, com pele, cru</t>
  </si>
  <si>
    <t>Frango, inteiro, sem pele, assado</t>
  </si>
  <si>
    <t>Frango, inteiro, sem pele, cozido</t>
  </si>
  <si>
    <t>Frango, inteiro, sem pele, cru</t>
  </si>
  <si>
    <t>Frango, peito, com pele, assado</t>
  </si>
  <si>
    <t>Frango, peito, com pele, cru</t>
  </si>
  <si>
    <t>Frango, peito, sem pele, cozido</t>
  </si>
  <si>
    <t>Frango, peito, sem pele, cru</t>
  </si>
  <si>
    <t>Frango, peito, sem pele, grelhado</t>
  </si>
  <si>
    <t>Frango, sobrecoxa, com pele, assada</t>
  </si>
  <si>
    <t>Frango, sobrecoxa, com pele, crua</t>
  </si>
  <si>
    <t>Frango, sobrecoxa, sem pele, assada</t>
  </si>
  <si>
    <t>Frango, sobrecoxa, sem pele, crua</t>
  </si>
  <si>
    <t>Hambúrguer, bovino, cru</t>
  </si>
  <si>
    <t>Hambúrguer, bovino, frito</t>
  </si>
  <si>
    <t>Hambúrguer, bovino, grelhado</t>
  </si>
  <si>
    <t>Lingüiça, frango, crua</t>
  </si>
  <si>
    <t>Lingüiça, frango, frita</t>
  </si>
  <si>
    <t>Lingüiça, frango, grelhada</t>
  </si>
  <si>
    <t>Lingüiça, porco, crua</t>
  </si>
  <si>
    <t>Lingüiça, porco, frita</t>
  </si>
  <si>
    <t>Lingüiça, porco, grelhada</t>
  </si>
  <si>
    <t>Mortadela</t>
  </si>
  <si>
    <t>Peru, congelado, assado</t>
  </si>
  <si>
    <t>Peru, congelado, cru</t>
  </si>
  <si>
    <t>Porco, bisteca, crua</t>
  </si>
  <si>
    <t>Porco, bisteca, frita</t>
  </si>
  <si>
    <t>Porco, bisteca, grelhada</t>
  </si>
  <si>
    <t>Porco, costela, assada</t>
  </si>
  <si>
    <t>Porco, costela, crua</t>
  </si>
  <si>
    <t>Porco, lombo, assado</t>
  </si>
  <si>
    <t>Porco, lombo, cru</t>
  </si>
  <si>
    <t>Porco, orelha, salgada, crua</t>
  </si>
  <si>
    <t>Porco, pernil, assado</t>
  </si>
  <si>
    <t>Porco, pernil, cru</t>
  </si>
  <si>
    <t>Porco, rabo, salgado, cru</t>
  </si>
  <si>
    <t>Presunto, com capa de gordura</t>
  </si>
  <si>
    <t>Presunto, sem capa de gordura</t>
  </si>
  <si>
    <t>Quibe, assado</t>
  </si>
  <si>
    <t>Quibe, cru</t>
  </si>
  <si>
    <t>Quibe, frito</t>
  </si>
  <si>
    <t>Salame</t>
  </si>
  <si>
    <t>Toucinho, cru</t>
  </si>
  <si>
    <t>Toucinho, frito</t>
  </si>
  <si>
    <t>Leite e derivados</t>
  </si>
  <si>
    <t>Bebida láctea, pêssego</t>
  </si>
  <si>
    <t>Creme de Leite</t>
  </si>
  <si>
    <t>Iogurte, natural</t>
  </si>
  <si>
    <t>Iogurte, natural, desnatado</t>
  </si>
  <si>
    <t>Iogurte, sabor morango</t>
  </si>
  <si>
    <t>Iogurte, sabor pêssego</t>
  </si>
  <si>
    <t>Leite, condensado</t>
  </si>
  <si>
    <t>Leite, de cabra</t>
  </si>
  <si>
    <t>Leite, de vaca, achocolatado</t>
  </si>
  <si>
    <t>Leite, de vaca, desnatado, pó</t>
  </si>
  <si>
    <t>Leite, de vaca, desnatado, UHT</t>
  </si>
  <si>
    <t>Leite, de vaca, integral</t>
  </si>
  <si>
    <t>Leite, de vaca, integral, pó</t>
  </si>
  <si>
    <t>Leite, fermentado</t>
  </si>
  <si>
    <t>Queijo, minas, frescal</t>
  </si>
  <si>
    <t>Queijo, minas, meia cura</t>
  </si>
  <si>
    <t>Queijo, mozarela</t>
  </si>
  <si>
    <t>Queijo, parmesão</t>
  </si>
  <si>
    <t>Queijo, pasteurizado</t>
  </si>
  <si>
    <t>Queijo, petit suisse, morango</t>
  </si>
  <si>
    <t>Queijo, prato</t>
  </si>
  <si>
    <t>Queijo, requeijão, cremoso</t>
  </si>
  <si>
    <t>Queijo, ricota</t>
  </si>
  <si>
    <t>Bebidas (alcoólicas e não alcoólicas)</t>
  </si>
  <si>
    <t>Bebida isotônica, sabores variados</t>
  </si>
  <si>
    <t>Café, infusão 10%</t>
  </si>
  <si>
    <t>Cana, aguardente 1</t>
  </si>
  <si>
    <t>Cana, caldo de</t>
  </si>
  <si>
    <t>Cerveja, pilsen 2</t>
  </si>
  <si>
    <t>Chá, erva-doce, infusão 5%</t>
  </si>
  <si>
    <t>Chá, mate, infusão 5%</t>
  </si>
  <si>
    <t>Chá, preto, infusão 5%</t>
  </si>
  <si>
    <t>Coco, água de</t>
  </si>
  <si>
    <t>Refrigerante, tipo água tônica</t>
  </si>
  <si>
    <t>Refrigerante, tipo cola</t>
  </si>
  <si>
    <t>Refrigerante, tipo guaraná</t>
  </si>
  <si>
    <t>Refrigerante, tipo laranja</t>
  </si>
  <si>
    <t>Refrigerante, tipo limão</t>
  </si>
  <si>
    <t>Ovos e derivados</t>
  </si>
  <si>
    <t>Omelete, de queijo</t>
  </si>
  <si>
    <t>Ovo, de codorna, inteiro, cru</t>
  </si>
  <si>
    <t>Ovo, de galinha, clara, cozida/10minutos</t>
  </si>
  <si>
    <t>Ovo, de galinha, gema, cozida/10minutos</t>
  </si>
  <si>
    <t>Ovo, de galinha, inteiro, cozido/10minutos</t>
  </si>
  <si>
    <t>Ovo, de galinha, inteiro, cru</t>
  </si>
  <si>
    <t>Ovo, de galinha, inteiro, frito</t>
  </si>
  <si>
    <t>Produtos açucarados</t>
  </si>
  <si>
    <t>Achocolatado, pó</t>
  </si>
  <si>
    <t>Açúcar, cristal</t>
  </si>
  <si>
    <t>Açúcar, mascavo</t>
  </si>
  <si>
    <t>Açúcar, refinado</t>
  </si>
  <si>
    <t>Chocolate, ao leite</t>
  </si>
  <si>
    <t>Chocolate, ao leite, com castanha do Pará</t>
  </si>
  <si>
    <t>Chocolate, ao leite, dietético</t>
  </si>
  <si>
    <t>Chocolate, meio amargo</t>
  </si>
  <si>
    <t>Cocada branca</t>
  </si>
  <si>
    <t>Doce, de abóbora, cremoso</t>
  </si>
  <si>
    <t>Doce, de leite, cremoso</t>
  </si>
  <si>
    <t>Geléia, mocotó, natural</t>
  </si>
  <si>
    <t>Glicose de milho</t>
  </si>
  <si>
    <t>Maria mole</t>
  </si>
  <si>
    <t>Maria mole, coco queimado</t>
  </si>
  <si>
    <t>Marmelada</t>
  </si>
  <si>
    <t>Mel, de abelha</t>
  </si>
  <si>
    <t>Melado</t>
  </si>
  <si>
    <t>Quindim</t>
  </si>
  <si>
    <t>Rapadura</t>
  </si>
  <si>
    <t>Miscelâneas</t>
  </si>
  <si>
    <t>Café, pó, torrado</t>
  </si>
  <si>
    <t>Capuccino, pó</t>
  </si>
  <si>
    <t>Fermento em pó, químico</t>
  </si>
  <si>
    <t>Fermento, biológico, levedura, tablete</t>
  </si>
  <si>
    <t>Gelatina, sabores variados, pó</t>
  </si>
  <si>
    <t>Sal, dietético</t>
  </si>
  <si>
    <t>Sal, grosso</t>
  </si>
  <si>
    <t>Shoyu</t>
  </si>
  <si>
    <t>Tempero a base de sal</t>
  </si>
  <si>
    <t>Outros alimentos industrializados</t>
  </si>
  <si>
    <t>Azeitona, preta, conserva</t>
  </si>
  <si>
    <t>Azeitona, verde, conserva</t>
  </si>
  <si>
    <t>Chantilly, spray, com gordura vegetal</t>
  </si>
  <si>
    <t>Leite, de coco</t>
  </si>
  <si>
    <t>Maionese, tradicional com ovos</t>
  </si>
  <si>
    <t>Alimentos preparados</t>
  </si>
  <si>
    <t>Acarajé</t>
  </si>
  <si>
    <t>Arroz carreteiro</t>
  </si>
  <si>
    <t>Baião de dois, arroz e feijão-de-corda</t>
  </si>
  <si>
    <t>Barreado</t>
  </si>
  <si>
    <t>Bife à cavalo, com contra filé</t>
  </si>
  <si>
    <t>Bolinho de arroz</t>
  </si>
  <si>
    <t>Camarão à baiana</t>
  </si>
  <si>
    <t>Charuto, de repolho</t>
  </si>
  <si>
    <t>Cuscuz, de milho, cozido com sal</t>
  </si>
  <si>
    <t>Cuscuz, paulista</t>
  </si>
  <si>
    <t>Cuxá, molho</t>
  </si>
  <si>
    <t>Dobradinha</t>
  </si>
  <si>
    <t>Estrogonofe de carne</t>
  </si>
  <si>
    <t>Estrogonofe de frango</t>
  </si>
  <si>
    <t>Feijão tropeiro mineiro</t>
  </si>
  <si>
    <t>Feijoada</t>
  </si>
  <si>
    <t>Frango, com açafrão</t>
  </si>
  <si>
    <t>Macarrão, molho bolognesa</t>
  </si>
  <si>
    <t>Maniçoba</t>
  </si>
  <si>
    <t>Quibebe</t>
  </si>
  <si>
    <t>Salada, de legumes, com maionese</t>
  </si>
  <si>
    <t>Salada, de legumes, cozida no vapor</t>
  </si>
  <si>
    <t>Salpicão, de frango</t>
  </si>
  <si>
    <t>Sarapatel</t>
  </si>
  <si>
    <t>Tabule</t>
  </si>
  <si>
    <t>Tacacá</t>
  </si>
  <si>
    <t>Tapioca, com manteiga</t>
  </si>
  <si>
    <t>Tucupi, com pimenta-de-cheiro</t>
  </si>
  <si>
    <t>Vaca atolada</t>
  </si>
  <si>
    <t>Vatapá</t>
  </si>
  <si>
    <t>Virado à paulista</t>
  </si>
  <si>
    <t>Yakisoba</t>
  </si>
  <si>
    <t>Leguminosas e derivados</t>
  </si>
  <si>
    <t>Amendoim, grão, cru</t>
  </si>
  <si>
    <t>Amendoim, torrado, salgado</t>
  </si>
  <si>
    <t>Ervilha, em vagem</t>
  </si>
  <si>
    <t>Ervilha, enlatada, drenada</t>
  </si>
  <si>
    <t>Feijão, carioca, cozido</t>
  </si>
  <si>
    <t>Feijão, carioca, cru</t>
  </si>
  <si>
    <t>Feijão, fradinho, cozido</t>
  </si>
  <si>
    <t>Feijão, fradinho, cru</t>
  </si>
  <si>
    <t>Feijão, jalo, cozido</t>
  </si>
  <si>
    <t>Feijão, jalo, cru</t>
  </si>
  <si>
    <t>Feijão, preto, cozido</t>
  </si>
  <si>
    <t>Feijão, preto, cru</t>
  </si>
  <si>
    <t>Feijão, rajado, cozido</t>
  </si>
  <si>
    <t>Feijão, rajado, cru</t>
  </si>
  <si>
    <t>Feijão, rosinha, cozido</t>
  </si>
  <si>
    <t>Feijão, rosinha, cru</t>
  </si>
  <si>
    <t>Feijão, roxo, cozido</t>
  </si>
  <si>
    <t>Feijão, roxo, cru</t>
  </si>
  <si>
    <t>Grão-de-bico, cru</t>
  </si>
  <si>
    <t>Guandu, cru</t>
  </si>
  <si>
    <t>Lentilha, cozida</t>
  </si>
  <si>
    <t>Lentilha, crua</t>
  </si>
  <si>
    <t>Paçoca, amendoim</t>
  </si>
  <si>
    <t>Pé-de-moleque, amendoim</t>
  </si>
  <si>
    <t>Soja, farinha</t>
  </si>
  <si>
    <t>Soja, extrato solúvel, natural, fluido</t>
  </si>
  <si>
    <t>Soja, extrato solúvel, pó</t>
  </si>
  <si>
    <t>Soja, queijo (tofu)</t>
  </si>
  <si>
    <t>Tremoço, cru</t>
  </si>
  <si>
    <t>Tremoço, em conserva</t>
  </si>
  <si>
    <t>Nozes e sementes</t>
  </si>
  <si>
    <t>Amêndoa, torrada, salgada</t>
  </si>
  <si>
    <t>Castanha-de-caju, torrada, salgada</t>
  </si>
  <si>
    <t>Castanha-do-Brasil, crua</t>
  </si>
  <si>
    <t>Coco, cru</t>
  </si>
  <si>
    <t>Coco,  verde, cru</t>
  </si>
  <si>
    <t>Farinha, de mesocarpo de babaçu, crua</t>
  </si>
  <si>
    <t>Gergelim, semente</t>
  </si>
  <si>
    <t>Linhaça, semente</t>
  </si>
  <si>
    <t>Pinhão, cozido</t>
  </si>
  <si>
    <t>Pupunha, cozida</t>
  </si>
  <si>
    <t>Noz, crua</t>
  </si>
  <si>
    <t>12g</t>
  </si>
  <si>
    <t>100g</t>
  </si>
  <si>
    <t>300g</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</si>
</sst>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9" x14ac:knownFonts="1">
    <font>
      <sz val="11"/>
      <color theme="1"/>
      <name val="Calibri"/>
      <family val="2"/>
      <scheme val="minor"/>
    </font>
    <font>
      <sz val="11"/>
      <color theme="1"/>
      <name val="Calibri"/>
      <family val="2"/>
      <scheme val="minor"/>
    </font>
    <font>
      <sz val="11"/>
      <color rgb="FF9C0006"/>
      <name val="Calibri"/>
      <family val="2"/>
      <scheme val="minor"/>
    </font>
    <font>
      <sz val="11"/>
      <color theme="0"/>
      <name val="Calibri"/>
      <family val="2"/>
      <scheme val="minor"/>
    </font>
    <font>
      <sz val="12"/>
      <color theme="1"/>
      <name val="Calibri"/>
      <family val="2"/>
      <scheme val="minor"/>
    </font>
    <font>
      <sz val="11"/>
      <name val="Calibri"/>
      <family val="2"/>
      <scheme val="minor"/>
    </font>
    <font>
      <b/>
      <sz val="11"/>
      <name val="Calibri"/>
      <family val="2"/>
      <scheme val="minor"/>
    </font>
    <font>
      <sz val="10"/>
      <name val="Arial"/>
      <family val="2"/>
    </font>
    <font>
      <sz val="8"/>
      <name val="Arial"/>
      <family val="2"/>
    </font>
  </fonts>
  <fills count="12">
    <fill>
      <patternFill patternType="none"/>
    </fill>
    <fill>
      <patternFill patternType="gray125"/>
    </fill>
    <fill>
      <patternFill patternType="solid">
        <fgColor rgb="FFFFC7CE"/>
      </patternFill>
    </fill>
    <fill>
      <patternFill patternType="solid">
        <fgColor theme="4"/>
      </patternFill>
    </fill>
    <fill>
      <patternFill patternType="solid">
        <fgColor theme="4" tint="0.39997558519241921"/>
        <bgColor indexed="65"/>
      </patternFill>
    </fill>
    <fill>
      <patternFill patternType="solid">
        <fgColor theme="4" tint="0.59999389629810485"/>
        <bgColor indexed="65"/>
      </patternFill>
    </fill>
    <fill>
      <patternFill patternType="solid">
        <fgColor theme="8" tint="0.39997558519241921"/>
        <bgColor indexed="65"/>
      </patternFill>
    </fill>
    <fill>
      <patternFill patternType="solid">
        <fgColor theme="2" tint="-9.9978637043366805E-2"/>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6" tint="0.39997558519241921"/>
        <bgColor indexed="64"/>
      </patternFill>
    </fill>
    <fill>
      <patternFill patternType="solid">
        <fgColor theme="5" tint="0.399975585192419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rgb="FF3F3F3F"/>
      </left>
      <right style="thin">
        <color rgb="FF3F3F3F"/>
      </right>
      <top style="thin">
        <color rgb="FF3F3F3F"/>
      </top>
      <bottom style="thin">
        <color rgb="FF3F3F3F"/>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rgb="FF7F7F7F"/>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3F3F3F"/>
      </left>
      <right style="thin">
        <color indexed="64"/>
      </right>
      <top style="thin">
        <color indexed="64"/>
      </top>
      <bottom style="thin">
        <color rgb="FF3F3F3F"/>
      </bottom>
      <diagonal/>
    </border>
    <border>
      <left style="thin">
        <color rgb="FF3F3F3F"/>
      </left>
      <right style="thin">
        <color indexed="64"/>
      </right>
      <top style="thin">
        <color rgb="FF3F3F3F"/>
      </top>
      <bottom style="thin">
        <color indexed="64"/>
      </bottom>
      <diagonal/>
    </border>
    <border>
      <left/>
      <right style="thin">
        <color indexed="64"/>
      </right>
      <top style="thin">
        <color indexed="64"/>
      </top>
      <bottom style="thin">
        <color rgb="FF7F7F7F"/>
      </bottom>
      <diagonal/>
    </border>
    <border>
      <left/>
      <right style="thin">
        <color indexed="64"/>
      </right>
      <top style="thin">
        <color rgb="FF7F7F7F"/>
      </top>
      <bottom style="thin">
        <color rgb="FF7F7F7F"/>
      </bottom>
      <diagonal/>
    </border>
    <border>
      <left/>
      <right style="thin">
        <color indexed="64"/>
      </right>
      <top style="thin">
        <color rgb="FF7F7F7F"/>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8">
    <xf numFmtId="0" fontId="0" fillId="0" borderId="0"/>
    <xf numFmtId="0" fontId="2"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1" fillId="5" borderId="0" applyNumberFormat="0" applyBorder="0" applyAlignment="0" applyProtection="0"/>
    <xf numFmtId="0" fontId="3" fillId="6" borderId="0" applyNumberFormat="0" applyBorder="0" applyAlignment="0" applyProtection="0"/>
    <xf numFmtId="9" fontId="1" fillId="0" borderId="0" applyFont="0" applyFill="0" applyBorder="0" applyAlignment="0" applyProtection="0"/>
    <xf numFmtId="0" fontId="7" fillId="0" borderId="0"/>
  </cellStyleXfs>
  <cellXfs count="56">
    <xf numFmtId="0" fontId="0" fillId="0" borderId="0" xfId="0"/>
    <xf numFmtId="0" fontId="0" fillId="0" borderId="1" xfId="0" applyBorder="1"/>
    <xf numFmtId="0" fontId="3" fillId="3" borderId="1" xfId="2" applyBorder="1"/>
    <xf numFmtId="0" fontId="3" fillId="3" borderId="1" xfId="2" applyBorder="1" applyAlignment="1">
      <alignment horizontal="center"/>
    </xf>
    <xf numFmtId="0" fontId="0" fillId="0" borderId="1" xfId="0" applyBorder="1" applyAlignment="1">
      <alignment horizontal="center"/>
    </xf>
    <xf numFmtId="0" fontId="2" fillId="2" borderId="1" xfId="1" applyBorder="1" applyAlignment="1">
      <alignment horizontal="center"/>
    </xf>
    <xf numFmtId="0" fontId="3" fillId="3" borderId="2" xfId="2" applyBorder="1" applyAlignment="1">
      <alignment horizontal="center"/>
    </xf>
    <xf numFmtId="0" fontId="0" fillId="0" borderId="5" xfId="0" applyBorder="1"/>
    <xf numFmtId="0" fontId="0" fillId="0" borderId="5" xfId="0" applyBorder="1" applyAlignment="1">
      <alignment horizontal="center"/>
    </xf>
    <xf numFmtId="2" fontId="0" fillId="0" borderId="1" xfId="0" applyNumberFormat="1" applyBorder="1"/>
    <xf numFmtId="0" fontId="5" fillId="4" borderId="1" xfId="3" applyFont="1" applyBorder="1" applyAlignment="1">
      <alignment horizontal="center"/>
    </xf>
    <xf numFmtId="0" fontId="3" fillId="6" borderId="0" xfId="5" applyBorder="1"/>
    <xf numFmtId="0" fontId="3" fillId="3" borderId="7" xfId="2" applyBorder="1" applyAlignment="1">
      <alignment horizontal="center"/>
    </xf>
    <xf numFmtId="0" fontId="3" fillId="3" borderId="8" xfId="2" applyBorder="1" applyAlignment="1">
      <alignment horizontal="center"/>
    </xf>
    <xf numFmtId="0" fontId="3" fillId="3" borderId="9" xfId="2" applyBorder="1" applyAlignment="1">
      <alignment horizontal="center"/>
    </xf>
    <xf numFmtId="0" fontId="3" fillId="6" borderId="0" xfId="5" applyBorder="1" applyAlignment="1">
      <alignment horizontal="center"/>
    </xf>
    <xf numFmtId="0" fontId="3" fillId="3" borderId="3" xfId="2" applyBorder="1" applyAlignment="1">
      <alignment horizontal="center"/>
    </xf>
    <xf numFmtId="0" fontId="1" fillId="5" borderId="10" xfId="4" applyBorder="1" applyAlignment="1">
      <alignment horizontal="center"/>
    </xf>
    <xf numFmtId="2" fontId="1" fillId="5" borderId="6" xfId="4" applyNumberFormat="1" applyBorder="1"/>
    <xf numFmtId="2" fontId="3" fillId="6" borderId="0" xfId="5" applyNumberFormat="1" applyBorder="1"/>
    <xf numFmtId="0" fontId="3" fillId="3" borderId="11" xfId="2" applyBorder="1" applyAlignment="1">
      <alignment horizontal="center"/>
    </xf>
    <xf numFmtId="164" fontId="1" fillId="5" borderId="12" xfId="4" applyNumberFormat="1" applyBorder="1"/>
    <xf numFmtId="164" fontId="1" fillId="5" borderId="13" xfId="4" applyNumberFormat="1" applyBorder="1"/>
    <xf numFmtId="0" fontId="0" fillId="5" borderId="14" xfId="4" applyFont="1" applyBorder="1" applyAlignment="1">
      <alignment horizontal="center"/>
    </xf>
    <xf numFmtId="0" fontId="0" fillId="5" borderId="15" xfId="4" applyFont="1" applyBorder="1" applyAlignment="1">
      <alignment horizontal="center"/>
    </xf>
    <xf numFmtId="0" fontId="1" fillId="5" borderId="15" xfId="4" applyBorder="1" applyAlignment="1">
      <alignment horizontal="center"/>
    </xf>
    <xf numFmtId="0" fontId="1" fillId="5" borderId="16" xfId="4" applyBorder="1" applyAlignment="1">
      <alignment horizontal="center"/>
    </xf>
    <xf numFmtId="0" fontId="3" fillId="3" borderId="17" xfId="2" applyBorder="1" applyAlignment="1">
      <alignment horizontal="center"/>
    </xf>
    <xf numFmtId="0" fontId="0" fillId="5" borderId="1" xfId="4" applyFont="1" applyBorder="1" applyAlignment="1">
      <alignment horizontal="center"/>
    </xf>
    <xf numFmtId="0" fontId="1" fillId="5" borderId="1" xfId="4" applyBorder="1" applyAlignment="1">
      <alignment horizontal="center"/>
    </xf>
    <xf numFmtId="2" fontId="1" fillId="5" borderId="1" xfId="4" applyNumberFormat="1" applyBorder="1" applyAlignment="1">
      <alignment horizontal="center"/>
    </xf>
    <xf numFmtId="164" fontId="1" fillId="5" borderId="1" xfId="4" applyNumberFormat="1" applyBorder="1" applyAlignment="1">
      <alignment horizontal="center"/>
    </xf>
    <xf numFmtId="164" fontId="3" fillId="6" borderId="0" xfId="5" applyNumberFormat="1" applyBorder="1"/>
    <xf numFmtId="2" fontId="0" fillId="0" borderId="1" xfId="0" applyNumberFormat="1" applyBorder="1" applyAlignment="1">
      <alignment horizontal="center"/>
    </xf>
    <xf numFmtId="0" fontId="6" fillId="0" borderId="3" xfId="0" applyFont="1" applyFill="1" applyBorder="1" applyAlignment="1">
      <alignment horizontal="left"/>
    </xf>
    <xf numFmtId="49" fontId="6" fillId="7" borderId="18" xfId="0" applyNumberFormat="1" applyFont="1" applyFill="1" applyBorder="1" applyAlignment="1">
      <alignment horizontal="center"/>
    </xf>
    <xf numFmtId="9" fontId="6" fillId="8" borderId="18" xfId="6" applyFont="1" applyFill="1" applyBorder="1" applyAlignment="1">
      <alignment horizontal="center"/>
    </xf>
    <xf numFmtId="9" fontId="6" fillId="9" borderId="18" xfId="6" applyFont="1" applyFill="1" applyBorder="1" applyAlignment="1">
      <alignment horizontal="center"/>
    </xf>
    <xf numFmtId="9" fontId="6" fillId="10" borderId="18" xfId="6" applyFont="1" applyFill="1" applyBorder="1" applyAlignment="1">
      <alignment horizontal="center"/>
    </xf>
    <xf numFmtId="9" fontId="6" fillId="11" borderId="4" xfId="6" applyFont="1" applyFill="1" applyBorder="1" applyAlignment="1">
      <alignment horizontal="center"/>
    </xf>
    <xf numFmtId="0" fontId="6" fillId="0" borderId="0" xfId="0" applyFont="1" applyFill="1" applyAlignment="1">
      <alignment horizontal="center"/>
    </xf>
    <xf numFmtId="49" fontId="5" fillId="7" borderId="0" xfId="0" applyNumberFormat="1" applyFont="1" applyFill="1" applyAlignment="1">
      <alignment horizontal="center"/>
    </xf>
    <xf numFmtId="9" fontId="5" fillId="8" borderId="0" xfId="6" applyFont="1" applyFill="1" applyAlignment="1">
      <alignment horizontal="center"/>
    </xf>
    <xf numFmtId="9" fontId="5" fillId="9" borderId="0" xfId="6" applyFont="1" applyFill="1" applyAlignment="1">
      <alignment horizontal="center"/>
    </xf>
    <xf numFmtId="9" fontId="5" fillId="10" borderId="0" xfId="6" applyFont="1" applyFill="1" applyAlignment="1">
      <alignment horizontal="center"/>
    </xf>
    <xf numFmtId="9" fontId="5" fillId="11" borderId="0" xfId="6" applyFont="1" applyFill="1" applyAlignment="1">
      <alignment horizontal="center"/>
    </xf>
    <xf numFmtId="0" fontId="5" fillId="0" borderId="0" xfId="0" applyFont="1" applyFill="1" applyAlignment="1">
      <alignment horizontal="left"/>
    </xf>
    <xf numFmtId="0" fontId="8" fillId="0" borderId="0" xfId="7" applyFont="1" applyFill="1" applyAlignment="1">
      <alignment horizontal="left"/>
    </xf>
    <xf numFmtId="2" fontId="3" fillId="3" borderId="1" xfId="2" applyNumberFormat="1" applyBorder="1"/>
    <xf numFmtId="0" fontId="0" fillId="0" borderId="1" xfId="0" applyBorder="1" applyAlignment="1">
      <alignment horizontal="left"/>
    </xf>
    <xf numFmtId="0" fontId="3" fillId="4" borderId="1" xfId="3" applyBorder="1" applyAlignment="1">
      <alignment horizontal="center"/>
    </xf>
    <xf numFmtId="0" fontId="3" fillId="4" borderId="3" xfId="3" applyBorder="1" applyAlignment="1">
      <alignment horizontal="center"/>
    </xf>
    <xf numFmtId="0" fontId="3" fillId="4" borderId="4" xfId="3" applyBorder="1" applyAlignment="1">
      <alignment horizontal="center"/>
    </xf>
    <xf numFmtId="0" fontId="4" fillId="4" borderId="1" xfId="3" applyFont="1" applyBorder="1" applyAlignment="1">
      <alignment horizontal="center"/>
    </xf>
    <xf numFmtId="0" fontId="1" fillId="3" borderId="3" xfId="2" applyFont="1" applyBorder="1" applyAlignment="1">
      <alignment horizontal="center"/>
    </xf>
    <xf numFmtId="0" fontId="1" fillId="3" borderId="4" xfId="2" applyFont="1" applyBorder="1" applyAlignment="1">
      <alignment horizontal="center"/>
    </xf>
  </cellXfs>
  <cellStyles count="8">
    <cellStyle name="40% - Ênfase1" xfId="4" builtinId="31"/>
    <cellStyle name="60% - Ênfase1" xfId="3" builtinId="32"/>
    <cellStyle name="60% - Ênfase5" xfId="5" builtinId="48"/>
    <cellStyle name="Ênfase1" xfId="2" builtinId="29"/>
    <cellStyle name="Incorreto" xfId="1" builtinId="27"/>
    <cellStyle name="Normal" xfId="0" builtinId="0"/>
    <cellStyle name="Normal_Documento para banco de dados" xfId="7"/>
    <cellStyle name="Porcentagem" xfId="6" builtinId="5"/>
  </cellStyles>
  <dxfs count="2">
    <dxf>
      <font>
        <color theme="9"/>
      </font>
      <fill>
        <patternFill>
          <bgColor theme="0"/>
        </patternFill>
      </fill>
    </dxf>
    <dxf>
      <font>
        <color rgb="FFFF0000"/>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TMB!A1"/></Relationships>
</file>

<file path=xl/drawings/_rels/drawing2.xml.rels><?xml version="1.0" encoding="UTF-8" standalone="yes"?>
<Relationships xmlns="http://schemas.openxmlformats.org/package/2006/relationships"><Relationship Id="rId1" Type="http://schemas.openxmlformats.org/officeDocument/2006/relationships/hyperlink" Target="#Defina!A1"/></Relationships>
</file>

<file path=xl/drawings/_rels/drawing3.xml.rels><?xml version="1.0" encoding="UTF-8" standalone="yes"?>
<Relationships xmlns="http://schemas.openxmlformats.org/package/2006/relationships"><Relationship Id="rId1" Type="http://schemas.openxmlformats.org/officeDocument/2006/relationships/hyperlink" Target="#Macros!A1"/></Relationships>
</file>

<file path=xl/drawings/_rels/drawing4.xml.rels><?xml version="1.0" encoding="UTF-8" standalone="yes"?>
<Relationships xmlns="http://schemas.openxmlformats.org/package/2006/relationships"><Relationship Id="rId1" Type="http://schemas.openxmlformats.org/officeDocument/2006/relationships/hyperlink" Target="#'Resumo e Dicas'!A1"/></Relationships>
</file>

<file path=xl/drawings/_rels/drawing5.xml.rels><?xml version="1.0" encoding="UTF-8" standalone="yes"?>
<Relationships xmlns="http://schemas.openxmlformats.org/package/2006/relationships"><Relationship Id="rId1" Type="http://schemas.openxmlformats.org/officeDocument/2006/relationships/hyperlink" Target="#Plan1!A1"/></Relationships>
</file>

<file path=xl/drawings/drawing1.xml><?xml version="1.0" encoding="utf-8"?>
<xdr:wsDr xmlns:xdr="http://schemas.openxmlformats.org/drawingml/2006/spreadsheetDrawing" xmlns:a="http://schemas.openxmlformats.org/drawingml/2006/main">
  <xdr:twoCellAnchor>
    <xdr:from>
      <xdr:col>3</xdr:col>
      <xdr:colOff>257175</xdr:colOff>
      <xdr:row>1</xdr:row>
      <xdr:rowOff>95250</xdr:rowOff>
    </xdr:from>
    <xdr:to>
      <xdr:col>10</xdr:col>
      <xdr:colOff>381000</xdr:colOff>
      <xdr:row>9</xdr:row>
      <xdr:rowOff>38100</xdr:rowOff>
    </xdr:to>
    <xdr:sp macro="" textlink="">
      <xdr:nvSpPr>
        <xdr:cNvPr id="2" name="CaixaDeTexto 1"/>
        <xdr:cNvSpPr txBox="1"/>
      </xdr:nvSpPr>
      <xdr:spPr>
        <a:xfrm>
          <a:off x="2085975" y="285750"/>
          <a:ext cx="4391025" cy="146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4400" u="none">
              <a:solidFill>
                <a:schemeClr val="dk1"/>
              </a:solidFill>
              <a:effectLst>
                <a:outerShdw blurRad="50800" dist="50800" dir="5400000" sx="96000" sy="96000" algn="ctr" rotWithShape="0">
                  <a:schemeClr val="tx1">
                    <a:alpha val="48000"/>
                  </a:schemeClr>
                </a:outerShdw>
              </a:effectLst>
            </a:rPr>
            <a:t>DIETAS 2000</a:t>
          </a:r>
          <a:r>
            <a:rPr lang="pt-BR" sz="4400" u="none" baseline="0">
              <a:solidFill>
                <a:schemeClr val="dk1"/>
              </a:solidFill>
              <a:effectLst>
                <a:outerShdw blurRad="50800" dist="50800" dir="5400000" sx="96000" sy="96000" algn="ctr" rotWithShape="0">
                  <a:schemeClr val="tx1">
                    <a:alpha val="48000"/>
                  </a:schemeClr>
                </a:outerShdw>
              </a:effectLst>
            </a:rPr>
            <a:t> </a:t>
          </a:r>
        </a:p>
        <a:p>
          <a:r>
            <a:rPr lang="pt-BR" sz="1000" u="none" baseline="0"/>
            <a:t>                                                             by Pedro Alcantara.</a:t>
          </a:r>
          <a:endParaRPr lang="pt-BR" sz="1000" u="none"/>
        </a:p>
        <a:p>
          <a:endParaRPr lang="pt-BR" sz="1100" u="none"/>
        </a:p>
        <a:p>
          <a:r>
            <a:rPr lang="pt-BR" sz="1100" u="none"/>
            <a:t>Bem-vindo(a) ao assistente de criação de dietas!</a:t>
          </a:r>
          <a:r>
            <a:rPr lang="pt-BR" sz="1100" u="none" baseline="0"/>
            <a:t>  É importante que você leia tudo muito atentamente. Vamos começar inserindo suas informações básicas:</a:t>
          </a:r>
        </a:p>
        <a:p>
          <a:endParaRPr lang="pt-BR" sz="1100" u="sng"/>
        </a:p>
      </xdr:txBody>
    </xdr:sp>
    <xdr:clientData/>
  </xdr:twoCellAnchor>
  <xdr:twoCellAnchor>
    <xdr:from>
      <xdr:col>5</xdr:col>
      <xdr:colOff>847725</xdr:colOff>
      <xdr:row>16</xdr:row>
      <xdr:rowOff>28575</xdr:rowOff>
    </xdr:from>
    <xdr:to>
      <xdr:col>6</xdr:col>
      <xdr:colOff>571500</xdr:colOff>
      <xdr:row>18</xdr:row>
      <xdr:rowOff>76200</xdr:rowOff>
    </xdr:to>
    <xdr:sp macro="" textlink="">
      <xdr:nvSpPr>
        <xdr:cNvPr id="3" name="Retângulo de cantos arredondados 2">
          <a:hlinkClick xmlns:r="http://schemas.openxmlformats.org/officeDocument/2006/relationships" r:id="rId1"/>
        </xdr:cNvPr>
        <xdr:cNvSpPr/>
      </xdr:nvSpPr>
      <xdr:spPr>
        <a:xfrm>
          <a:off x="4305300" y="3076575"/>
          <a:ext cx="1209675" cy="4286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a:t>CONTINUAR</a:t>
          </a:r>
          <a:endParaRPr lang="pt-BR"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257175</xdr:colOff>
      <xdr:row>1</xdr:row>
      <xdr:rowOff>95249</xdr:rowOff>
    </xdr:from>
    <xdr:to>
      <xdr:col>10</xdr:col>
      <xdr:colOff>381000</xdr:colOff>
      <xdr:row>11</xdr:row>
      <xdr:rowOff>28574</xdr:rowOff>
    </xdr:to>
    <xdr:sp macro="" textlink="">
      <xdr:nvSpPr>
        <xdr:cNvPr id="2" name="CaixaDeTexto 1"/>
        <xdr:cNvSpPr txBox="1"/>
      </xdr:nvSpPr>
      <xdr:spPr>
        <a:xfrm>
          <a:off x="2085975" y="285749"/>
          <a:ext cx="5676900" cy="1838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4400" u="none">
              <a:solidFill>
                <a:schemeClr val="dk1"/>
              </a:solidFill>
              <a:effectLst>
                <a:outerShdw blurRad="50800" dist="50800" dir="5400000" sx="96000" sy="96000" algn="ctr" rotWithShape="0">
                  <a:schemeClr val="tx1">
                    <a:alpha val="48000"/>
                  </a:schemeClr>
                </a:outerShdw>
              </a:effectLst>
            </a:rPr>
            <a:t>DIETAS 2000</a:t>
          </a:r>
          <a:r>
            <a:rPr lang="pt-BR" sz="4400" u="none" baseline="0">
              <a:solidFill>
                <a:schemeClr val="dk1"/>
              </a:solidFill>
              <a:effectLst>
                <a:outerShdw blurRad="50800" dist="50800" dir="5400000" sx="96000" sy="96000" algn="ctr" rotWithShape="0">
                  <a:schemeClr val="tx1">
                    <a:alpha val="48000"/>
                  </a:schemeClr>
                </a:outerShdw>
              </a:effectLst>
            </a:rPr>
            <a:t> </a:t>
          </a:r>
        </a:p>
        <a:p>
          <a:r>
            <a:rPr lang="pt-BR" sz="1000" u="none" baseline="0"/>
            <a:t>                                                             by Pedro Alcantara.</a:t>
          </a:r>
          <a:endParaRPr lang="pt-BR" sz="1000" u="none"/>
        </a:p>
        <a:p>
          <a:endParaRPr lang="pt-BR" sz="1100" u="none"/>
        </a:p>
        <a:p>
          <a:pPr algn="ctr"/>
          <a:r>
            <a:rPr lang="pt-BR" sz="1100" u="none"/>
            <a:t>Uau!</a:t>
          </a:r>
          <a:r>
            <a:rPr lang="pt-BR" sz="1100" u="none" baseline="0"/>
            <a:t> Seu corpo gasta tudo isso de calorias apenas para se manter, você sabia ?</a:t>
          </a:r>
        </a:p>
        <a:p>
          <a:pPr algn="ctr"/>
          <a:r>
            <a:rPr lang="pt-BR" sz="1100" u="none" baseline="0"/>
            <a:t>TMB ou taxa metabólica basal, é a quantidade de calorias que um determinado organismo gasta diariamente, apenas para realizar tarefas básicas como manter o sistema imunológico funcionando e com base nas informações que você me deu, calculei abaixo a sua:</a:t>
          </a:r>
        </a:p>
        <a:p>
          <a:pPr algn="ctr"/>
          <a:endParaRPr lang="pt-BR" sz="1100" u="sng"/>
        </a:p>
      </xdr:txBody>
    </xdr:sp>
    <xdr:clientData/>
  </xdr:twoCellAnchor>
  <xdr:twoCellAnchor>
    <xdr:from>
      <xdr:col>4</xdr:col>
      <xdr:colOff>438150</xdr:colOff>
      <xdr:row>31</xdr:row>
      <xdr:rowOff>19050</xdr:rowOff>
    </xdr:from>
    <xdr:to>
      <xdr:col>5</xdr:col>
      <xdr:colOff>628650</xdr:colOff>
      <xdr:row>33</xdr:row>
      <xdr:rowOff>66675</xdr:rowOff>
    </xdr:to>
    <xdr:sp macro="" textlink="">
      <xdr:nvSpPr>
        <xdr:cNvPr id="3" name="Retângulo de cantos arredondados 2">
          <a:hlinkClick xmlns:r="http://schemas.openxmlformats.org/officeDocument/2006/relationships" r:id="rId1"/>
        </xdr:cNvPr>
        <xdr:cNvSpPr/>
      </xdr:nvSpPr>
      <xdr:spPr>
        <a:xfrm>
          <a:off x="2876550" y="3448050"/>
          <a:ext cx="1209675" cy="4286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a:t>CONTINUAR</a:t>
          </a:r>
          <a:endParaRPr lang="pt-BR" sz="1100"/>
        </a:p>
      </xdr:txBody>
    </xdr:sp>
    <xdr:clientData/>
  </xdr:twoCellAnchor>
  <xdr:twoCellAnchor>
    <xdr:from>
      <xdr:col>3</xdr:col>
      <xdr:colOff>171449</xdr:colOff>
      <xdr:row>14</xdr:row>
      <xdr:rowOff>66674</xdr:rowOff>
    </xdr:from>
    <xdr:to>
      <xdr:col>11</xdr:col>
      <xdr:colOff>114299</xdr:colOff>
      <xdr:row>24</xdr:row>
      <xdr:rowOff>180975</xdr:rowOff>
    </xdr:to>
    <xdr:sp macro="" textlink="">
      <xdr:nvSpPr>
        <xdr:cNvPr id="4" name="CaixaDeTexto 3"/>
        <xdr:cNvSpPr txBox="1"/>
      </xdr:nvSpPr>
      <xdr:spPr>
        <a:xfrm>
          <a:off x="2000249" y="2733674"/>
          <a:ext cx="6105525" cy="2019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pt-BR" sz="1100" u="none"/>
        </a:p>
        <a:p>
          <a:pPr algn="ctr"/>
          <a:r>
            <a:rPr lang="pt-BR" sz="1100" u="none"/>
            <a:t>Nos informe agora seu fator de atividade diária, ou seja, o quanto você</a:t>
          </a:r>
          <a:r>
            <a:rPr lang="pt-BR" sz="1100" u="none" baseline="0"/>
            <a:t> pratica atividades físicas durante o seu dia, digite no campo "Fator Atividade" o número correspondente ao seu caso, de acordo com a legenda:</a:t>
          </a:r>
        </a:p>
        <a:p>
          <a:pPr algn="ctr"/>
          <a:endParaRPr lang="pt-BR" sz="1100" u="none" baseline="0"/>
        </a:p>
        <a:p>
          <a:pPr algn="ctr"/>
          <a:r>
            <a:rPr lang="pt-BR" sz="1100" u="none" baseline="0"/>
            <a:t>- Não pratico exercícios</a:t>
          </a:r>
          <a:r>
            <a:rPr lang="pt-BR" sz="1100" u="none" baseline="0">
              <a:solidFill>
                <a:schemeClr val="tx1"/>
              </a:solidFill>
            </a:rPr>
            <a:t>.</a:t>
          </a:r>
          <a:r>
            <a:rPr lang="pt-BR" sz="1100" u="none" baseline="0">
              <a:solidFill>
                <a:schemeClr val="bg1"/>
              </a:solidFill>
            </a:rPr>
            <a:t> </a:t>
          </a:r>
          <a:r>
            <a:rPr lang="pt-BR" sz="1100" b="1" u="none" baseline="0">
              <a:solidFill>
                <a:schemeClr val="bg1"/>
              </a:solidFill>
            </a:rPr>
            <a:t>(Digite 1,2)</a:t>
          </a:r>
        </a:p>
        <a:p>
          <a:pPr algn="ctr"/>
          <a:r>
            <a:rPr lang="pt-BR" sz="1100" u="none" baseline="0"/>
            <a:t>- Pratico exercícios leves, de 1 à 3 vezes na semana. </a:t>
          </a:r>
          <a:r>
            <a:rPr lang="pt-BR" sz="1100" b="1" u="none" baseline="0">
              <a:solidFill>
                <a:schemeClr val="bg1"/>
              </a:solidFill>
            </a:rPr>
            <a:t>(Digite 1,375)</a:t>
          </a:r>
        </a:p>
        <a:p>
          <a:pPr algn="ctr"/>
          <a:r>
            <a:rPr lang="pt-BR" sz="1100" u="none" baseline="0"/>
            <a:t>- Pratico exerícios moderados, de 3 à 5 vezes na semana. </a:t>
          </a:r>
          <a:r>
            <a:rPr lang="pt-BR" sz="1100" b="1" u="none" baseline="0">
              <a:solidFill>
                <a:schemeClr val="bg1"/>
              </a:solidFill>
            </a:rPr>
            <a:t>(Digite 1,55) </a:t>
          </a:r>
          <a:r>
            <a:rPr lang="pt-BR" sz="1100" u="none" baseline="0">
              <a:solidFill>
                <a:srgbClr val="FF0000"/>
              </a:solidFill>
            </a:rPr>
            <a:t>*Você provavelmente está aqui*</a:t>
          </a:r>
        </a:p>
        <a:p>
          <a:pPr algn="ctr"/>
          <a:r>
            <a:rPr lang="pt-BR" sz="1100" u="none" baseline="0"/>
            <a:t>- Pratico exercícios muito pesados, 7 dias por semana. </a:t>
          </a:r>
          <a:r>
            <a:rPr lang="pt-BR" sz="1100" b="1" u="none" baseline="0">
              <a:solidFill>
                <a:schemeClr val="bg1"/>
              </a:solidFill>
            </a:rPr>
            <a:t>(Digite 1,725)</a:t>
          </a:r>
        </a:p>
        <a:p>
          <a:pPr algn="ctr"/>
          <a:r>
            <a:rPr lang="pt-BR" sz="1100" u="none" baseline="0"/>
            <a:t>- Sou um atleta profissional e pratico exercícios todo dia, 2x por dia</a:t>
          </a:r>
          <a:r>
            <a:rPr lang="pt-BR" sz="1100" u="none" baseline="0">
              <a:solidFill>
                <a:schemeClr val="bg1"/>
              </a:solidFill>
            </a:rPr>
            <a:t>. </a:t>
          </a:r>
          <a:r>
            <a:rPr lang="pt-BR" sz="1100" b="1" u="none" baseline="0">
              <a:solidFill>
                <a:schemeClr val="bg1"/>
              </a:solidFill>
            </a:rPr>
            <a:t>(Digite 1,9)</a:t>
          </a:r>
        </a:p>
        <a:p>
          <a:pPr algn="ctr"/>
          <a:endParaRPr lang="pt-BR" sz="1100" u="sng"/>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76200</xdr:colOff>
      <xdr:row>1</xdr:row>
      <xdr:rowOff>123824</xdr:rowOff>
    </xdr:from>
    <xdr:to>
      <xdr:col>10</xdr:col>
      <xdr:colOff>200025</xdr:colOff>
      <xdr:row>11</xdr:row>
      <xdr:rowOff>57149</xdr:rowOff>
    </xdr:to>
    <xdr:sp macro="" textlink="">
      <xdr:nvSpPr>
        <xdr:cNvPr id="2" name="CaixaDeTexto 1"/>
        <xdr:cNvSpPr txBox="1"/>
      </xdr:nvSpPr>
      <xdr:spPr>
        <a:xfrm>
          <a:off x="1905000" y="314324"/>
          <a:ext cx="6153150" cy="1838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4400" u="none">
              <a:solidFill>
                <a:schemeClr val="dk1"/>
              </a:solidFill>
              <a:effectLst>
                <a:outerShdw blurRad="50800" dist="50800" dir="5400000" sx="96000" sy="96000" algn="ctr" rotWithShape="0">
                  <a:schemeClr val="tx1">
                    <a:alpha val="48000"/>
                  </a:schemeClr>
                </a:outerShdw>
              </a:effectLst>
            </a:rPr>
            <a:t>DIETAS 2000</a:t>
          </a:r>
          <a:r>
            <a:rPr lang="pt-BR" sz="4400" u="none" baseline="0">
              <a:solidFill>
                <a:schemeClr val="dk1"/>
              </a:solidFill>
              <a:effectLst>
                <a:outerShdw blurRad="50800" dist="50800" dir="5400000" sx="96000" sy="96000" algn="ctr" rotWithShape="0">
                  <a:schemeClr val="tx1">
                    <a:alpha val="48000"/>
                  </a:schemeClr>
                </a:outerShdw>
              </a:effectLst>
            </a:rPr>
            <a:t> </a:t>
          </a:r>
        </a:p>
        <a:p>
          <a:r>
            <a:rPr lang="pt-BR" sz="1000" u="none" baseline="0"/>
            <a:t>                                                             by Pedro Alcantara.</a:t>
          </a:r>
          <a:endParaRPr lang="pt-BR" sz="1000" u="none"/>
        </a:p>
        <a:p>
          <a:endParaRPr lang="pt-BR" sz="1100" u="none"/>
        </a:p>
        <a:p>
          <a:pPr algn="ctr"/>
          <a:endParaRPr lang="pt-BR" sz="1100" u="none" baseline="0"/>
        </a:p>
        <a:p>
          <a:pPr algn="ctr"/>
          <a:r>
            <a:rPr lang="pt-BR" sz="1100" u="none" baseline="0"/>
            <a:t>Com o fator de atividade multiplicada pela TMB, temos finalmente o seu gasto calórico diário (GCD), a quantidade de calorias que seu corpo gasta no geral durante o dia:</a:t>
          </a:r>
        </a:p>
        <a:p>
          <a:pPr algn="ctr"/>
          <a:endParaRPr lang="pt-BR" sz="1100" u="sng"/>
        </a:p>
      </xdr:txBody>
    </xdr:sp>
    <xdr:clientData/>
  </xdr:twoCellAnchor>
  <xdr:twoCellAnchor>
    <xdr:from>
      <xdr:col>5</xdr:col>
      <xdr:colOff>314325</xdr:colOff>
      <xdr:row>28</xdr:row>
      <xdr:rowOff>85725</xdr:rowOff>
    </xdr:from>
    <xdr:to>
      <xdr:col>6</xdr:col>
      <xdr:colOff>514350</xdr:colOff>
      <xdr:row>30</xdr:row>
      <xdr:rowOff>133350</xdr:rowOff>
    </xdr:to>
    <xdr:sp macro="" textlink="">
      <xdr:nvSpPr>
        <xdr:cNvPr id="3" name="Retângulo de cantos arredondados 2">
          <a:hlinkClick xmlns:r="http://schemas.openxmlformats.org/officeDocument/2006/relationships" r:id="rId1"/>
        </xdr:cNvPr>
        <xdr:cNvSpPr/>
      </xdr:nvSpPr>
      <xdr:spPr>
        <a:xfrm>
          <a:off x="4248150" y="5419725"/>
          <a:ext cx="1685925" cy="4286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a:t>CONTINUAR</a:t>
          </a:r>
          <a:endParaRPr lang="pt-BR" sz="1100"/>
        </a:p>
      </xdr:txBody>
    </xdr:sp>
    <xdr:clientData/>
  </xdr:twoCellAnchor>
  <xdr:twoCellAnchor>
    <xdr:from>
      <xdr:col>3</xdr:col>
      <xdr:colOff>142874</xdr:colOff>
      <xdr:row>13</xdr:row>
      <xdr:rowOff>57149</xdr:rowOff>
    </xdr:from>
    <xdr:to>
      <xdr:col>11</xdr:col>
      <xdr:colOff>85724</xdr:colOff>
      <xdr:row>23</xdr:row>
      <xdr:rowOff>171450</xdr:rowOff>
    </xdr:to>
    <xdr:sp macro="" textlink="">
      <xdr:nvSpPr>
        <xdr:cNvPr id="4" name="CaixaDeTexto 3"/>
        <xdr:cNvSpPr txBox="1"/>
      </xdr:nvSpPr>
      <xdr:spPr>
        <a:xfrm>
          <a:off x="1971674" y="2533649"/>
          <a:ext cx="6105525" cy="2019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pt-BR" sz="1100" u="none"/>
        </a:p>
        <a:p>
          <a:pPr algn="ctr"/>
          <a:r>
            <a:rPr lang="pt-BR" sz="1100" u="none"/>
            <a:t>Preciso</a:t>
          </a:r>
          <a:r>
            <a:rPr lang="pt-BR" sz="1100" u="none" baseline="0"/>
            <a:t> apenas de mais algumas informações para definir seus objetivos!</a:t>
          </a:r>
        </a:p>
        <a:p>
          <a:pPr algn="ctr"/>
          <a:r>
            <a:rPr lang="pt-BR" sz="1100" u="none" baseline="0"/>
            <a:t>Se seu corpo gasta as calorias demonstradas no GCD, então você precisa saber o que quer para definir quantas calorias irá querer consumir durante o dia.</a:t>
          </a:r>
        </a:p>
        <a:p>
          <a:pPr algn="ctr"/>
          <a:r>
            <a:rPr lang="pt-BR" sz="1100" u="none" baseline="0"/>
            <a:t>Se quiser perder peso, é necessário um </a:t>
          </a:r>
          <a:r>
            <a:rPr lang="pt-BR" sz="1100" u="none" baseline="0">
              <a:solidFill>
                <a:srgbClr val="FF0000"/>
              </a:solidFill>
            </a:rPr>
            <a:t>deficit calórico</a:t>
          </a:r>
          <a:r>
            <a:rPr lang="pt-BR" sz="1100" u="none" baseline="0"/>
            <a:t>, ou seja, comer menos do que seu corpo gasta.</a:t>
          </a:r>
        </a:p>
        <a:p>
          <a:pPr algn="ctr"/>
          <a:r>
            <a:rPr lang="pt-BR" sz="1100" u="none" baseline="0"/>
            <a:t>Se quiser ganhar peso, é necessário um </a:t>
          </a:r>
          <a:r>
            <a:rPr lang="pt-BR" sz="1100" u="none" baseline="0">
              <a:solidFill>
                <a:srgbClr val="FF0000"/>
              </a:solidFill>
            </a:rPr>
            <a:t>superávit</a:t>
          </a:r>
          <a:r>
            <a:rPr lang="pt-BR" sz="1100" u="none" baseline="0"/>
            <a:t>, logo, comer mais do que gasta.</a:t>
          </a:r>
        </a:p>
        <a:p>
          <a:pPr algn="ctr"/>
          <a:r>
            <a:rPr lang="pt-BR" sz="1100" u="none" baseline="0"/>
            <a:t>Inicialmente é recomendado um déficit ou superávit de mais ou menos 500 calorias, que irão se acentuar durante o tempo de dieta e resultados. </a:t>
          </a:r>
        </a:p>
        <a:p>
          <a:pPr algn="ctr"/>
          <a:endParaRPr lang="pt-BR" sz="1100" u="none" baseline="0"/>
        </a:p>
        <a:p>
          <a:pPr algn="ctr"/>
          <a:r>
            <a:rPr lang="pt-BR" sz="1100" u="none" baseline="0"/>
            <a:t>Ex: Quero emagrecer e tenho GCD de 3000 Kcal, defina como objetico calórico diária 2500 Kcal.</a:t>
          </a:r>
        </a:p>
        <a:p>
          <a:pPr algn="ctr"/>
          <a:r>
            <a:rPr lang="pt-BR" sz="1100" u="none" baseline="0"/>
            <a:t>Quero ganhar peso e tenho GCD de 3000 Kcal, defina como objetico 3500 Kcal.</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76200</xdr:colOff>
      <xdr:row>1</xdr:row>
      <xdr:rowOff>123824</xdr:rowOff>
    </xdr:from>
    <xdr:to>
      <xdr:col>10</xdr:col>
      <xdr:colOff>200025</xdr:colOff>
      <xdr:row>24</xdr:row>
      <xdr:rowOff>152400</xdr:rowOff>
    </xdr:to>
    <xdr:sp macro="" textlink="">
      <xdr:nvSpPr>
        <xdr:cNvPr id="2" name="CaixaDeTexto 1"/>
        <xdr:cNvSpPr txBox="1"/>
      </xdr:nvSpPr>
      <xdr:spPr>
        <a:xfrm>
          <a:off x="1905000" y="314324"/>
          <a:ext cx="6153150" cy="4410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4400" u="none">
              <a:solidFill>
                <a:schemeClr val="dk1"/>
              </a:solidFill>
              <a:effectLst>
                <a:outerShdw blurRad="50800" dist="50800" dir="5400000" sx="96000" sy="96000" algn="ctr" rotWithShape="0">
                  <a:schemeClr val="tx1">
                    <a:alpha val="48000"/>
                  </a:schemeClr>
                </a:outerShdw>
              </a:effectLst>
            </a:rPr>
            <a:t>DIETAS 2000</a:t>
          </a:r>
          <a:r>
            <a:rPr lang="pt-BR" sz="4400" u="none" baseline="0">
              <a:solidFill>
                <a:schemeClr val="dk1"/>
              </a:solidFill>
              <a:effectLst>
                <a:outerShdw blurRad="50800" dist="50800" dir="5400000" sx="96000" sy="96000" algn="ctr" rotWithShape="0">
                  <a:schemeClr val="tx1">
                    <a:alpha val="48000"/>
                  </a:schemeClr>
                </a:outerShdw>
              </a:effectLst>
            </a:rPr>
            <a:t> </a:t>
          </a:r>
        </a:p>
        <a:p>
          <a:r>
            <a:rPr lang="pt-BR" sz="1000" u="none" baseline="0"/>
            <a:t>                                                             by Pedro Alcantara.</a:t>
          </a:r>
          <a:endParaRPr lang="pt-BR" sz="1000" u="none"/>
        </a:p>
        <a:p>
          <a:endParaRPr lang="pt-BR" sz="1100" u="none"/>
        </a:p>
        <a:p>
          <a:pPr algn="ctr"/>
          <a:endParaRPr lang="pt-BR" sz="1100" u="none" baseline="0"/>
        </a:p>
        <a:p>
          <a:pPr algn="ctr"/>
          <a:r>
            <a:rPr lang="pt-BR" sz="1100" u="none" baseline="0"/>
            <a:t>Juro que estou quase acabando hehe e logo você poderá montar sua dieta!</a:t>
          </a:r>
        </a:p>
        <a:p>
          <a:pPr algn="ctr"/>
          <a:r>
            <a:rPr lang="pt-BR" sz="1100" u="none" baseline="0"/>
            <a:t>Já temos seu GCD e seu objetivo calórico, isso é excelente.</a:t>
          </a:r>
        </a:p>
        <a:p>
          <a:pPr algn="ctr"/>
          <a:endParaRPr lang="pt-BR" sz="1100" u="none" baseline="0"/>
        </a:p>
        <a:p>
          <a:pPr algn="ctr"/>
          <a:r>
            <a:rPr lang="pt-BR" sz="1100" u="none" baseline="0"/>
            <a:t>Porém nem toda comida comida é igual correto ? Sabemos que existem 3 macronutrientes, carboidratos, gorduras e proteínas.</a:t>
          </a:r>
        </a:p>
        <a:p>
          <a:pPr algn="ctr"/>
          <a:endParaRPr lang="pt-BR" sz="1100" u="none" baseline="0"/>
        </a:p>
        <a:p>
          <a:pPr algn="ctr"/>
          <a:r>
            <a:rPr lang="pt-BR" sz="1100" u="none" baseline="0"/>
            <a:t>Primeiro vamos definir sua meta diária de g de proteína por kg, recomenda-se algo em torno de </a:t>
          </a:r>
          <a:r>
            <a:rPr lang="pt-BR" sz="1100" b="1" u="sng" baseline="0"/>
            <a:t>1,5g/kg à 2g/kg</a:t>
          </a:r>
          <a:r>
            <a:rPr lang="pt-BR" sz="1100" u="none" baseline="0"/>
            <a:t>. Lembre-se que a proteína é o principal amigo da sua dieta, porém é a grama mais cara.</a:t>
          </a:r>
        </a:p>
        <a:p>
          <a:pPr algn="ctr"/>
          <a:endParaRPr lang="pt-BR" sz="1100" u="none" baseline="0"/>
        </a:p>
        <a:p>
          <a:pPr algn="ctr"/>
          <a:r>
            <a:rPr lang="pt-BR" sz="1100" u="none" baseline="0"/>
            <a:t>A gordura também é muito importante, e não a principal vilã como se pensa, utilize na dieta gorduras boas como poli-insaturadas e mono-insaturadas, além de alguma parte em gorduras saturadas, evite gorduras trans. Utilize preferencialmente </a:t>
          </a:r>
          <a:r>
            <a:rPr lang="pt-BR" sz="1100" b="1" u="sng" baseline="0"/>
            <a:t>1g/kg</a:t>
          </a:r>
          <a:r>
            <a:rPr lang="pt-BR" sz="1100" u="none" baseline="0"/>
            <a:t>.</a:t>
          </a:r>
        </a:p>
        <a:p>
          <a:pPr algn="ctr"/>
          <a:endParaRPr lang="pt-BR" sz="1100" u="none" baseline="0"/>
        </a:p>
        <a:p>
          <a:pPr algn="ctr"/>
          <a:r>
            <a:rPr lang="pt-BR" sz="1100" u="none" baseline="0"/>
            <a:t>Os carbos são os principais vilões de quem quer perder peso ou "secar" seu shape, então não se estabelece uma meta por kg nele, apenas se complementa as calorias restantes com eles. Prefira carboidratos complexos na sua dieta, como batata doce e alimentos integral, no lugar de carboidratos simples, como açucar e derivados do trigo.</a:t>
          </a:r>
        </a:p>
        <a:p>
          <a:pPr algn="ctr"/>
          <a:endParaRPr lang="pt-BR" sz="1100" u="sng"/>
        </a:p>
      </xdr:txBody>
    </xdr:sp>
    <xdr:clientData/>
  </xdr:twoCellAnchor>
  <xdr:twoCellAnchor>
    <xdr:from>
      <xdr:col>5</xdr:col>
      <xdr:colOff>247650</xdr:colOff>
      <xdr:row>29</xdr:row>
      <xdr:rowOff>47625</xdr:rowOff>
    </xdr:from>
    <xdr:to>
      <xdr:col>6</xdr:col>
      <xdr:colOff>447675</xdr:colOff>
      <xdr:row>31</xdr:row>
      <xdr:rowOff>95250</xdr:rowOff>
    </xdr:to>
    <xdr:sp macro="" textlink="">
      <xdr:nvSpPr>
        <xdr:cNvPr id="3" name="Retângulo de cantos arredondados 2">
          <a:hlinkClick xmlns:r="http://schemas.openxmlformats.org/officeDocument/2006/relationships" r:id="rId1"/>
        </xdr:cNvPr>
        <xdr:cNvSpPr/>
      </xdr:nvSpPr>
      <xdr:spPr>
        <a:xfrm>
          <a:off x="4229100" y="5572125"/>
          <a:ext cx="1685925" cy="4286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a:t>CONTINUAR</a:t>
          </a:r>
          <a:endParaRPr lang="pt-BR"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76200</xdr:colOff>
      <xdr:row>1</xdr:row>
      <xdr:rowOff>123823</xdr:rowOff>
    </xdr:from>
    <xdr:to>
      <xdr:col>10</xdr:col>
      <xdr:colOff>200025</xdr:colOff>
      <xdr:row>10</xdr:row>
      <xdr:rowOff>76200</xdr:rowOff>
    </xdr:to>
    <xdr:sp macro="" textlink="">
      <xdr:nvSpPr>
        <xdr:cNvPr id="2" name="CaixaDeTexto 1"/>
        <xdr:cNvSpPr txBox="1"/>
      </xdr:nvSpPr>
      <xdr:spPr>
        <a:xfrm>
          <a:off x="1905000" y="314323"/>
          <a:ext cx="6200775" cy="16668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4400" u="none">
              <a:solidFill>
                <a:schemeClr val="dk1"/>
              </a:solidFill>
              <a:effectLst>
                <a:outerShdw blurRad="50800" dist="50800" dir="5400000" sx="96000" sy="96000" algn="ctr" rotWithShape="0">
                  <a:schemeClr val="tx1">
                    <a:alpha val="48000"/>
                  </a:schemeClr>
                </a:outerShdw>
              </a:effectLst>
            </a:rPr>
            <a:t>DIETAS 2000</a:t>
          </a:r>
          <a:r>
            <a:rPr lang="pt-BR" sz="4400" u="none" baseline="0">
              <a:solidFill>
                <a:schemeClr val="dk1"/>
              </a:solidFill>
              <a:effectLst>
                <a:outerShdw blurRad="50800" dist="50800" dir="5400000" sx="96000" sy="96000" algn="ctr" rotWithShape="0">
                  <a:schemeClr val="tx1">
                    <a:alpha val="48000"/>
                  </a:schemeClr>
                </a:outerShdw>
              </a:effectLst>
            </a:rPr>
            <a:t> </a:t>
          </a:r>
        </a:p>
        <a:p>
          <a:r>
            <a:rPr lang="pt-BR" sz="1000" u="none" baseline="0"/>
            <a:t>                                                             by Pedro Alcantara.</a:t>
          </a:r>
          <a:endParaRPr lang="pt-BR" sz="1000" u="none"/>
        </a:p>
        <a:p>
          <a:endParaRPr lang="pt-BR" sz="1100" u="none"/>
        </a:p>
        <a:p>
          <a:pPr algn="ctr"/>
          <a:endParaRPr lang="pt-BR" sz="1100" u="none" baseline="0"/>
        </a:p>
        <a:p>
          <a:pPr algn="ctr"/>
          <a:r>
            <a:rPr lang="pt-BR" sz="1100" u="none"/>
            <a:t>Já</a:t>
          </a:r>
          <a:r>
            <a:rPr lang="pt-BR" sz="1100" u="none" baseline="0"/>
            <a:t> tenho as informações que preciso pra te ajudar !</a:t>
          </a:r>
        </a:p>
        <a:p>
          <a:pPr algn="ctr"/>
          <a:r>
            <a:rPr lang="pt-BR" sz="1100" u="none" baseline="0"/>
            <a:t>Vamos resumir agora seus dados e confira se está tudo correto:</a:t>
          </a:r>
        </a:p>
        <a:p>
          <a:pPr algn="ctr"/>
          <a:endParaRPr lang="pt-BR" sz="1100" u="none" baseline="0"/>
        </a:p>
        <a:p>
          <a:pPr algn="ctr"/>
          <a:endParaRPr lang="pt-BR" sz="1100" u="none"/>
        </a:p>
      </xdr:txBody>
    </xdr:sp>
    <xdr:clientData/>
  </xdr:twoCellAnchor>
  <xdr:twoCellAnchor>
    <xdr:from>
      <xdr:col>9</xdr:col>
      <xdr:colOff>0</xdr:colOff>
      <xdr:row>39</xdr:row>
      <xdr:rowOff>180975</xdr:rowOff>
    </xdr:from>
    <xdr:to>
      <xdr:col>11</xdr:col>
      <xdr:colOff>466725</xdr:colOff>
      <xdr:row>42</xdr:row>
      <xdr:rowOff>38100</xdr:rowOff>
    </xdr:to>
    <xdr:sp macro="" textlink="">
      <xdr:nvSpPr>
        <xdr:cNvPr id="3" name="Retângulo de cantos arredondados 2">
          <a:hlinkClick xmlns:r="http://schemas.openxmlformats.org/officeDocument/2006/relationships" r:id="rId1"/>
        </xdr:cNvPr>
        <xdr:cNvSpPr/>
      </xdr:nvSpPr>
      <xdr:spPr>
        <a:xfrm>
          <a:off x="7296150" y="7610475"/>
          <a:ext cx="1685925" cy="4286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a:t>CONTINUAR</a:t>
          </a:r>
          <a:endParaRPr lang="pt-BR" sz="1100"/>
        </a:p>
      </xdr:txBody>
    </xdr:sp>
    <xdr:clientData/>
  </xdr:twoCellAnchor>
  <xdr:twoCellAnchor>
    <xdr:from>
      <xdr:col>2</xdr:col>
      <xdr:colOff>571500</xdr:colOff>
      <xdr:row>19</xdr:row>
      <xdr:rowOff>19046</xdr:rowOff>
    </xdr:from>
    <xdr:to>
      <xdr:col>10</xdr:col>
      <xdr:colOff>85725</xdr:colOff>
      <xdr:row>39</xdr:row>
      <xdr:rowOff>171449</xdr:rowOff>
    </xdr:to>
    <xdr:sp macro="" textlink="">
      <xdr:nvSpPr>
        <xdr:cNvPr id="4" name="CaixaDeTexto 3"/>
        <xdr:cNvSpPr txBox="1"/>
      </xdr:nvSpPr>
      <xdr:spPr>
        <a:xfrm>
          <a:off x="1790700" y="3638546"/>
          <a:ext cx="6200775" cy="39624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pt-BR" sz="1100" u="none"/>
        </a:p>
        <a:p>
          <a:pPr algn="ctr"/>
          <a:endParaRPr lang="pt-BR" sz="1100" u="none" baseline="0"/>
        </a:p>
        <a:p>
          <a:pPr algn="ctr"/>
          <a:r>
            <a:rPr lang="pt-BR" sz="1100" u="none"/>
            <a:t>Você já está pronto para montar</a:t>
          </a:r>
          <a:r>
            <a:rPr lang="pt-BR" sz="1100" u="none" baseline="0"/>
            <a:t> sua dieta e acredito que agora já entenda um pouco mais de como o fazer ! Seguem dicas de como usar a tabela Dietas 2000.</a:t>
          </a:r>
        </a:p>
        <a:p>
          <a:pPr algn="ctr"/>
          <a:endParaRPr lang="pt-BR" sz="1100" u="none" baseline="0"/>
        </a:p>
        <a:p>
          <a:pPr algn="l"/>
          <a:r>
            <a:rPr lang="pt-BR" sz="1100" u="none" baseline="0"/>
            <a:t>1 - A parte esquerda do formulário é meramente informátiva, lhe auxiliará com dados como "quantas calorias faltam", "quantas g de proteína faltam" e "quantas g de proteína/kg você já tem", POR FAVOR NÃO EDITAR ESSAS CÉLULAS.</a:t>
          </a:r>
        </a:p>
        <a:p>
          <a:pPr algn="l"/>
          <a:endParaRPr lang="pt-BR" sz="1100" u="none" baseline="0"/>
        </a:p>
        <a:p>
          <a:pPr algn="l"/>
          <a:r>
            <a:rPr lang="pt-BR" sz="1100" u="none" baseline="0"/>
            <a:t>2 - No formulário, você deverá editar os campos de:</a:t>
          </a:r>
        </a:p>
        <a:p>
          <a:pPr algn="l"/>
          <a:endParaRPr lang="pt-BR" sz="1100" u="none" baseline="0"/>
        </a:p>
        <a:p>
          <a:pPr algn="l"/>
          <a:r>
            <a:rPr lang="pt-BR" sz="1100" u="none" baseline="0"/>
            <a:t>- "Alimento" = Nome do alimento.</a:t>
          </a:r>
        </a:p>
        <a:p>
          <a:pPr algn="l"/>
          <a:r>
            <a:rPr lang="pt-BR" sz="1100" u="none" baseline="0"/>
            <a:t>- "Quantidade" = Referência da quantidade, como 1col de sopa ou 2 fatias, ou até gramas.</a:t>
          </a:r>
        </a:p>
        <a:p>
          <a:pPr algn="l"/>
          <a:r>
            <a:rPr lang="pt-BR" sz="1100" u="none" baseline="0"/>
            <a:t>- "Carbs" "Prot" "Gord" = Valores de macros da quantidade de alimento informada, pesquise essas informações em qualquer site de tabela nutricional. (recomendo o http://www.dietaesaude.com.br/dietas/alimentos/)</a:t>
          </a:r>
        </a:p>
        <a:p>
          <a:pPr algn="l"/>
          <a:endParaRPr lang="pt-BR" sz="1100" u="none" baseline="0"/>
        </a:p>
        <a:p>
          <a:pPr algn="l"/>
          <a:r>
            <a:rPr lang="pt-BR" sz="1100" u="none" baseline="0"/>
            <a:t>PS - O campo "Kcal Total" é automaticamente preenchido de acordo com a qtd de macros.</a:t>
          </a:r>
        </a:p>
        <a:p>
          <a:pPr algn="l"/>
          <a:endParaRPr lang="pt-BR" sz="1100" u="none" baseline="0"/>
        </a:p>
        <a:p>
          <a:pPr algn="l"/>
          <a:r>
            <a:rPr lang="pt-BR" sz="1100" u="none" baseline="0"/>
            <a:t> - O Nome e horário das refeições (Opcional).</a:t>
          </a:r>
        </a:p>
        <a:p>
          <a:pPr algn="l"/>
          <a:endParaRPr lang="pt-BR" sz="1100" u="none" baseline="0"/>
        </a:p>
        <a:p>
          <a:pPr algn="l"/>
          <a:r>
            <a:rPr lang="pt-BR" sz="1100" u="sng" baseline="0">
              <a:solidFill>
                <a:schemeClr val="bg1"/>
              </a:solidFill>
            </a:rPr>
            <a:t>LEIA ABAIXO A LEGENDA!</a:t>
          </a:r>
        </a:p>
        <a:p>
          <a:pPr algn="ctr"/>
          <a:endParaRPr lang="pt-BR" sz="1100" u="none" baseline="0"/>
        </a:p>
        <a:p>
          <a:pPr algn="ctr"/>
          <a:endParaRPr lang="pt-BR" sz="1100" u="none"/>
        </a:p>
      </xdr:txBody>
    </xdr:sp>
    <xdr:clientData/>
  </xdr:twoCellAnchor>
  <xdr:twoCellAnchor>
    <xdr:from>
      <xdr:col>3</xdr:col>
      <xdr:colOff>0</xdr:colOff>
      <xdr:row>42</xdr:row>
      <xdr:rowOff>0</xdr:rowOff>
    </xdr:from>
    <xdr:to>
      <xdr:col>10</xdr:col>
      <xdr:colOff>123825</xdr:colOff>
      <xdr:row>60</xdr:row>
      <xdr:rowOff>76202</xdr:rowOff>
    </xdr:to>
    <xdr:sp macro="" textlink="">
      <xdr:nvSpPr>
        <xdr:cNvPr id="5" name="CaixaDeTexto 4"/>
        <xdr:cNvSpPr txBox="1"/>
      </xdr:nvSpPr>
      <xdr:spPr>
        <a:xfrm>
          <a:off x="1828800" y="8001000"/>
          <a:ext cx="6200775" cy="350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100" u="none"/>
            <a:t>LENGEDA</a:t>
          </a:r>
          <a:r>
            <a:rPr lang="pt-BR" sz="1100" u="none" baseline="0"/>
            <a:t> GERAL DA TABELA DIETA:</a:t>
          </a:r>
        </a:p>
        <a:p>
          <a:endParaRPr lang="pt-BR" sz="1100" u="none" baseline="0"/>
        </a:p>
        <a:p>
          <a:r>
            <a:rPr lang="pt-BR" sz="1100" u="none" baseline="0"/>
            <a:t>PESSOAL: Dados pessoais resumidos. </a:t>
          </a:r>
          <a:r>
            <a:rPr lang="pt-BR" sz="1100" u="none" baseline="0">
              <a:solidFill>
                <a:srgbClr val="FF0000"/>
              </a:solidFill>
            </a:rPr>
            <a:t>**NÃO EDITÁVEL**</a:t>
          </a:r>
        </a:p>
        <a:p>
          <a:pPr marL="0" marR="0" indent="0" defTabSz="914400" eaLnBrk="1" fontAlgn="auto" latinLnBrk="0" hangingPunct="1">
            <a:lnSpc>
              <a:spcPct val="100000"/>
            </a:lnSpc>
            <a:spcBef>
              <a:spcPts val="0"/>
            </a:spcBef>
            <a:spcAft>
              <a:spcPts val="0"/>
            </a:spcAft>
            <a:buClrTx/>
            <a:buSzTx/>
            <a:buFontTx/>
            <a:buNone/>
            <a:tabLst/>
            <a:defRPr/>
          </a:pPr>
          <a:r>
            <a:rPr lang="pt-BR" sz="1100" u="none" baseline="0"/>
            <a:t>INFORMAÇÕES: Dados fixos de quantidade de Kcal dos macros para uso em fórmulas. </a:t>
          </a:r>
          <a:r>
            <a:rPr lang="pt-BR" sz="1100" baseline="0">
              <a:solidFill>
                <a:srgbClr val="FF0000"/>
              </a:solidFill>
              <a:effectLst/>
              <a:latin typeface="+mn-lt"/>
              <a:ea typeface="+mn-ea"/>
              <a:cs typeface="+mn-cs"/>
            </a:rPr>
            <a:t>**NÃO EDITÁVEL**</a:t>
          </a:r>
          <a:endParaRPr lang="pt-BR" sz="1100" u="none" baseline="0">
            <a:solidFill>
              <a:srgbClr val="FF0000"/>
            </a:solidFill>
          </a:endParaRPr>
        </a:p>
        <a:p>
          <a:pPr marL="0" marR="0" indent="0" defTabSz="914400" eaLnBrk="1" fontAlgn="auto" latinLnBrk="0" hangingPunct="1">
            <a:lnSpc>
              <a:spcPct val="100000"/>
            </a:lnSpc>
            <a:spcBef>
              <a:spcPts val="0"/>
            </a:spcBef>
            <a:spcAft>
              <a:spcPts val="0"/>
            </a:spcAft>
            <a:buClrTx/>
            <a:buSzTx/>
            <a:buFontTx/>
            <a:buNone/>
            <a:tabLst/>
            <a:defRPr/>
          </a:pPr>
          <a:r>
            <a:rPr lang="pt-BR" sz="1100" u="none" baseline="0"/>
            <a:t>TOTAIS DIETA: O Total de cada campo enquanto a dieta é construída. </a:t>
          </a:r>
          <a:r>
            <a:rPr lang="pt-BR" sz="1100" baseline="0">
              <a:solidFill>
                <a:srgbClr val="FF0000"/>
              </a:solidFill>
              <a:effectLst/>
              <a:latin typeface="+mn-lt"/>
              <a:ea typeface="+mn-ea"/>
              <a:cs typeface="+mn-cs"/>
            </a:rPr>
            <a:t>**NÃO EDITÁVEL**</a:t>
          </a:r>
          <a:endParaRPr lang="pt-BR" sz="1100" u="none" baseline="0">
            <a:solidFill>
              <a:srgbClr val="FF0000"/>
            </a:solidFill>
          </a:endParaRPr>
        </a:p>
        <a:p>
          <a:pPr marL="0" marR="0" indent="0" defTabSz="914400" eaLnBrk="1" fontAlgn="auto" latinLnBrk="0" hangingPunct="1">
            <a:lnSpc>
              <a:spcPct val="100000"/>
            </a:lnSpc>
            <a:spcBef>
              <a:spcPts val="0"/>
            </a:spcBef>
            <a:spcAft>
              <a:spcPts val="0"/>
            </a:spcAft>
            <a:buClrTx/>
            <a:buSzTx/>
            <a:buFontTx/>
            <a:buNone/>
            <a:tabLst/>
            <a:defRPr/>
          </a:pPr>
          <a:r>
            <a:rPr lang="pt-BR" sz="1100" u="none" baseline="0"/>
            <a:t>OBJETIVOS | FALTAM : Os objetivos da dieta, e o quanto falta para atingi-los.  </a:t>
          </a:r>
          <a:r>
            <a:rPr lang="pt-BR" sz="1100" baseline="0">
              <a:solidFill>
                <a:srgbClr val="FF0000"/>
              </a:solidFill>
              <a:effectLst/>
              <a:latin typeface="+mn-lt"/>
              <a:ea typeface="+mn-ea"/>
              <a:cs typeface="+mn-cs"/>
            </a:rPr>
            <a:t>**NÃO EDITÁVEL**</a:t>
          </a:r>
          <a:endParaRPr lang="pt-BR" sz="1100" u="none" baseline="0">
            <a:solidFill>
              <a:srgbClr val="FF0000"/>
            </a:solidFill>
          </a:endParaRPr>
        </a:p>
        <a:p>
          <a:pPr marL="0" marR="0" indent="0" defTabSz="914400" eaLnBrk="1" fontAlgn="auto" latinLnBrk="0" hangingPunct="1">
            <a:lnSpc>
              <a:spcPct val="100000"/>
            </a:lnSpc>
            <a:spcBef>
              <a:spcPts val="0"/>
            </a:spcBef>
            <a:spcAft>
              <a:spcPts val="0"/>
            </a:spcAft>
            <a:buClrTx/>
            <a:buSzTx/>
            <a:buFontTx/>
            <a:buNone/>
            <a:tabLst/>
            <a:defRPr/>
          </a:pPr>
          <a:r>
            <a:rPr lang="pt-BR" sz="1100" u="none" baseline="0"/>
            <a:t>RESULTADOS DIETA: Mais algumas informações de sua dieta como balanço calórico (déficit ou superavit) e a quantidade de macro/kg contidas até então. </a:t>
          </a:r>
          <a:r>
            <a:rPr lang="pt-BR" sz="1100" baseline="0">
              <a:solidFill>
                <a:srgbClr val="FF0000"/>
              </a:solidFill>
              <a:effectLst/>
              <a:latin typeface="+mn-lt"/>
              <a:ea typeface="+mn-ea"/>
              <a:cs typeface="+mn-cs"/>
            </a:rPr>
            <a:t>**NÃO EDITÁVEL**</a:t>
          </a:r>
          <a:endParaRPr lang="pt-BR">
            <a:solidFill>
              <a:srgbClr val="FF0000"/>
            </a:solidFill>
            <a:effectLst/>
          </a:endParaRPr>
        </a:p>
        <a:p>
          <a:endParaRPr lang="pt-BR" sz="1100" u="none"/>
        </a:p>
        <a:p>
          <a:r>
            <a:rPr lang="pt-BR" sz="1100" u="none"/>
            <a:t>RÓTULO</a:t>
          </a:r>
          <a:r>
            <a:rPr lang="pt-BR" sz="1100" u="none" baseline="0"/>
            <a:t> DA REFEIÇÃO E HORÁRIO: Nome das refeições e horário delas. </a:t>
          </a:r>
          <a:r>
            <a:rPr lang="pt-BR" sz="1100" u="none" baseline="0">
              <a:solidFill>
                <a:srgbClr val="00B050"/>
              </a:solidFill>
            </a:rPr>
            <a:t>**EDITÁVEL**</a:t>
          </a:r>
        </a:p>
        <a:p>
          <a:endParaRPr lang="pt-BR" sz="1100" u="none" baseline="0"/>
        </a:p>
        <a:p>
          <a:pPr marL="0" marR="0" indent="0" defTabSz="914400" eaLnBrk="1" fontAlgn="auto" latinLnBrk="0" hangingPunct="1">
            <a:lnSpc>
              <a:spcPct val="100000"/>
            </a:lnSpc>
            <a:spcBef>
              <a:spcPts val="0"/>
            </a:spcBef>
            <a:spcAft>
              <a:spcPts val="0"/>
            </a:spcAft>
            <a:buClrTx/>
            <a:buSzTx/>
            <a:buFontTx/>
            <a:buNone/>
            <a:tabLst/>
            <a:defRPr/>
          </a:pPr>
          <a:r>
            <a:rPr lang="pt-BR" sz="1100" baseline="0">
              <a:solidFill>
                <a:schemeClr val="dk1"/>
              </a:solidFill>
              <a:effectLst/>
              <a:latin typeface="+mn-lt"/>
              <a:ea typeface="+mn-ea"/>
              <a:cs typeface="+mn-cs"/>
            </a:rPr>
            <a:t>ALIMENTO: Nome do alimento. </a:t>
          </a:r>
          <a:r>
            <a:rPr lang="pt-BR" sz="1100" baseline="0">
              <a:solidFill>
                <a:srgbClr val="00B050"/>
              </a:solidFill>
              <a:effectLst/>
              <a:latin typeface="+mn-lt"/>
              <a:ea typeface="+mn-ea"/>
              <a:cs typeface="+mn-cs"/>
            </a:rPr>
            <a:t>**EDITÁVEL**</a:t>
          </a:r>
          <a:endParaRPr lang="pt-BR">
            <a:solidFill>
              <a:srgbClr val="00B05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pt-BR" sz="1100" baseline="0">
              <a:solidFill>
                <a:schemeClr val="dk1"/>
              </a:solidFill>
              <a:effectLst/>
              <a:latin typeface="+mn-lt"/>
              <a:ea typeface="+mn-ea"/>
              <a:cs typeface="+mn-cs"/>
            </a:rPr>
            <a:t>QUANTIDADE: Referência da quantidade, como 1col de sopa ou 2 fatias, ou até gramas. </a:t>
          </a:r>
          <a:r>
            <a:rPr lang="pt-BR" sz="1100" baseline="0">
              <a:solidFill>
                <a:srgbClr val="00B050"/>
              </a:solidFill>
              <a:effectLst/>
              <a:latin typeface="+mn-lt"/>
              <a:ea typeface="+mn-ea"/>
              <a:cs typeface="+mn-cs"/>
            </a:rPr>
            <a:t>**EDITÁVEL**</a:t>
          </a:r>
          <a:endParaRPr lang="pt-BR">
            <a:solidFill>
              <a:srgbClr val="00B05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pt-BR" sz="1100" baseline="0">
              <a:solidFill>
                <a:schemeClr val="dk1"/>
              </a:solidFill>
              <a:effectLst/>
              <a:latin typeface="+mn-lt"/>
              <a:ea typeface="+mn-ea"/>
              <a:cs typeface="+mn-cs"/>
            </a:rPr>
            <a:t>CARBS, PROT, GORD: Valores de macros da quantidade de alimento informada. </a:t>
          </a:r>
          <a:r>
            <a:rPr lang="pt-BR" sz="1100" baseline="0">
              <a:solidFill>
                <a:srgbClr val="00B050"/>
              </a:solidFill>
              <a:effectLst/>
              <a:latin typeface="+mn-lt"/>
              <a:ea typeface="+mn-ea"/>
              <a:cs typeface="+mn-cs"/>
            </a:rPr>
            <a:t>**EDITÁVEL**</a:t>
          </a:r>
        </a:p>
        <a:p>
          <a:r>
            <a:rPr lang="pt-BR" sz="1100" baseline="0">
              <a:solidFill>
                <a:schemeClr val="dk1"/>
              </a:solidFill>
              <a:effectLst/>
              <a:latin typeface="+mn-lt"/>
              <a:ea typeface="+mn-ea"/>
              <a:cs typeface="+mn-cs"/>
            </a:rPr>
            <a:t>KCAL TOTAL E TOTAIS: Calorias e macros totais. </a:t>
          </a:r>
          <a:r>
            <a:rPr lang="pt-BR" sz="1100" baseline="0">
              <a:solidFill>
                <a:srgbClr val="FF0000"/>
              </a:solidFill>
              <a:effectLst/>
              <a:latin typeface="+mn-lt"/>
              <a:ea typeface="+mn-ea"/>
              <a:cs typeface="+mn-cs"/>
            </a:rPr>
            <a:t>**NÃO EDITÁVEL**</a:t>
          </a:r>
          <a:endParaRPr lang="pt-BR">
            <a:solidFill>
              <a:srgbClr val="FF0000"/>
            </a:solidFill>
            <a:effectLst/>
          </a:endParaRPr>
        </a:p>
        <a:p>
          <a:endParaRPr lang="pt-BR" sz="1100" u="none"/>
        </a:p>
        <a:p>
          <a:r>
            <a:rPr lang="pt-BR" sz="1100" u="none">
              <a:solidFill>
                <a:srgbClr val="FF0000"/>
              </a:solidFill>
            </a:rPr>
            <a:t>AVISO: EDITAR CAMPOS **NÃO EDITÁVEL**</a:t>
          </a:r>
          <a:r>
            <a:rPr lang="pt-BR" sz="1100" u="none" baseline="0">
              <a:solidFill>
                <a:srgbClr val="FF0000"/>
              </a:solidFill>
            </a:rPr>
            <a:t> ACARRETARÁ NA INUTILIZAÇÃO DA TABELA. </a:t>
          </a:r>
          <a:endParaRPr lang="pt-BR" sz="1100" u="none">
            <a:solidFill>
              <a:srgbClr val="FF0000"/>
            </a:solidFill>
          </a:endParaRPr>
        </a:p>
      </xdr:txBody>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11:G15"/>
  <sheetViews>
    <sheetView workbookViewId="0"/>
  </sheetViews>
  <sheetFormatPr defaultRowHeight="15" x14ac:dyDescent="0.25"/>
  <cols>
    <col min="1" max="4" width="9.140625" style="11"/>
    <col min="5" max="5" width="15.28515625" style="11" bestFit="1" customWidth="1"/>
    <col min="6" max="6" width="22.28515625" style="11" customWidth="1"/>
    <col min="7" max="16384" width="9.140625" style="11"/>
  </cols>
  <sheetData>
    <row r="11" spans="5:7" x14ac:dyDescent="0.25">
      <c r="E11" s="20" t="s">
        <v>34</v>
      </c>
      <c r="F11" s="23"/>
    </row>
    <row r="12" spans="5:7" x14ac:dyDescent="0.25">
      <c r="E12" s="27" t="s">
        <v>35</v>
      </c>
      <c r="F12" s="24"/>
      <c r="G12" s="11" t="s">
        <v>37</v>
      </c>
    </row>
    <row r="13" spans="5:7" x14ac:dyDescent="0.25">
      <c r="E13" s="27" t="s">
        <v>41</v>
      </c>
      <c r="F13" s="25"/>
      <c r="G13" s="11" t="s">
        <v>38</v>
      </c>
    </row>
    <row r="14" spans="5:7" x14ac:dyDescent="0.25">
      <c r="E14" s="27" t="s">
        <v>40</v>
      </c>
      <c r="F14" s="26"/>
      <c r="G14" s="11" t="s">
        <v>39</v>
      </c>
    </row>
    <row r="15" spans="5:7" x14ac:dyDescent="0.25">
      <c r="E15" s="6" t="s">
        <v>43</v>
      </c>
      <c r="F15" s="26"/>
    </row>
  </sheetData>
  <pageMargins left="0.511811024" right="0.511811024" top="0.78740157499999996" bottom="0.78740157499999996" header="0.31496062000000002" footer="0.3149606200000000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13:F28"/>
  <sheetViews>
    <sheetView topLeftCell="A10" workbookViewId="0">
      <selection activeCell="F28" sqref="F28"/>
    </sheetView>
  </sheetViews>
  <sheetFormatPr defaultRowHeight="15" x14ac:dyDescent="0.25"/>
  <cols>
    <col min="1" max="4" width="9.140625" style="11"/>
    <col min="5" max="5" width="15.28515625" style="11" bestFit="1" customWidth="1"/>
    <col min="6" max="6" width="22.28515625" style="11" customWidth="1"/>
    <col min="7" max="16384" width="9.140625" style="11"/>
  </cols>
  <sheetData>
    <row r="13" spans="5:6" x14ac:dyDescent="0.25">
      <c r="E13" s="3" t="s">
        <v>42</v>
      </c>
      <c r="F13" s="18">
        <f>IF(Início!F12="Masculino",(10*Início!F13)+(6.25*Início!F14)-(5*Início!F15)+5,(10*Início!F13)+(6.25*Início!F14)-(5*Início!F15)-161)</f>
        <v>-161</v>
      </c>
    </row>
    <row r="16" spans="5:6" x14ac:dyDescent="0.25">
      <c r="E16" s="15"/>
      <c r="F16" s="15"/>
    </row>
    <row r="17" spans="5:6" x14ac:dyDescent="0.25">
      <c r="E17" s="15"/>
      <c r="F17" s="15"/>
    </row>
    <row r="18" spans="5:6" x14ac:dyDescent="0.25">
      <c r="E18" s="15"/>
      <c r="F18" s="15"/>
    </row>
    <row r="19" spans="5:6" x14ac:dyDescent="0.25">
      <c r="E19" s="15"/>
      <c r="F19" s="15"/>
    </row>
    <row r="28" spans="5:6" x14ac:dyDescent="0.25">
      <c r="E28" s="16" t="s">
        <v>36</v>
      </c>
      <c r="F28" s="17"/>
    </row>
  </sheetData>
  <pageMargins left="0.511811024" right="0.511811024" top="0.78740157499999996" bottom="0.78740157499999996" header="0.31496062000000002" footer="0.3149606200000000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13:F28"/>
  <sheetViews>
    <sheetView topLeftCell="A4" workbookViewId="0">
      <selection activeCell="F13" sqref="F13"/>
    </sheetView>
  </sheetViews>
  <sheetFormatPr defaultRowHeight="15" x14ac:dyDescent="0.25"/>
  <cols>
    <col min="1" max="4" width="9.140625" style="11"/>
    <col min="5" max="5" width="22.42578125" style="11" bestFit="1" customWidth="1"/>
    <col min="6" max="6" width="22.28515625" style="11" customWidth="1"/>
    <col min="7" max="16384" width="9.140625" style="11"/>
  </cols>
  <sheetData>
    <row r="13" spans="5:6" x14ac:dyDescent="0.25">
      <c r="E13" s="3" t="s">
        <v>44</v>
      </c>
      <c r="F13" s="18">
        <f>TMB!F13*TMB!F28</f>
        <v>0</v>
      </c>
    </row>
    <row r="16" spans="5:6" x14ac:dyDescent="0.25">
      <c r="E16" s="15"/>
      <c r="F16" s="15"/>
    </row>
    <row r="17" spans="5:6" x14ac:dyDescent="0.25">
      <c r="E17" s="15"/>
      <c r="F17" s="15"/>
    </row>
    <row r="18" spans="5:6" x14ac:dyDescent="0.25">
      <c r="E18" s="15"/>
      <c r="F18" s="15"/>
    </row>
    <row r="19" spans="5:6" x14ac:dyDescent="0.25">
      <c r="E19" s="15"/>
      <c r="F19" s="15"/>
    </row>
    <row r="26" spans="5:6" x14ac:dyDescent="0.25">
      <c r="E26" s="16" t="s">
        <v>45</v>
      </c>
      <c r="F26" s="17"/>
    </row>
    <row r="28" spans="5:6" x14ac:dyDescent="0.25">
      <c r="E28" s="15"/>
      <c r="F28" s="15"/>
    </row>
  </sheetData>
  <pageMargins left="0.511811024" right="0.511811024" top="0.78740157499999996" bottom="0.78740157499999996" header="0.31496062000000002" footer="0.31496062000000002"/>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13:F40"/>
  <sheetViews>
    <sheetView topLeftCell="A4" workbookViewId="0">
      <selection activeCell="E33" sqref="E33"/>
    </sheetView>
  </sheetViews>
  <sheetFormatPr defaultRowHeight="15" x14ac:dyDescent="0.25"/>
  <cols>
    <col min="1" max="4" width="9.140625" style="11"/>
    <col min="5" max="5" width="23.140625" style="11" bestFit="1" customWidth="1"/>
    <col min="6" max="6" width="22.28515625" style="11" customWidth="1"/>
    <col min="7" max="16384" width="9.140625" style="11"/>
  </cols>
  <sheetData>
    <row r="13" spans="5:6" x14ac:dyDescent="0.25">
      <c r="E13" s="15"/>
      <c r="F13" s="19"/>
    </row>
    <row r="16" spans="5:6" x14ac:dyDescent="0.25">
      <c r="E16" s="15"/>
      <c r="F16" s="15"/>
    </row>
    <row r="17" spans="5:6" x14ac:dyDescent="0.25">
      <c r="E17" s="15"/>
      <c r="F17" s="15"/>
    </row>
    <row r="18" spans="5:6" x14ac:dyDescent="0.25">
      <c r="E18" s="15"/>
      <c r="F18" s="15"/>
    </row>
    <row r="19" spans="5:6" x14ac:dyDescent="0.25">
      <c r="E19" s="15"/>
      <c r="F19" s="15"/>
    </row>
    <row r="26" spans="5:6" x14ac:dyDescent="0.25">
      <c r="E26" s="3" t="s">
        <v>46</v>
      </c>
      <c r="F26" s="21">
        <v>2</v>
      </c>
    </row>
    <row r="27" spans="5:6" x14ac:dyDescent="0.25">
      <c r="E27" s="3" t="s">
        <v>47</v>
      </c>
      <c r="F27" s="22">
        <v>1</v>
      </c>
    </row>
    <row r="34" spans="5:6" x14ac:dyDescent="0.25">
      <c r="E34" s="15"/>
      <c r="F34" s="19"/>
    </row>
    <row r="38" spans="5:6" x14ac:dyDescent="0.25">
      <c r="E38" s="15"/>
      <c r="F38" s="15"/>
    </row>
    <row r="40" spans="5:6" x14ac:dyDescent="0.25">
      <c r="E40" s="15"/>
      <c r="F40" s="15"/>
    </row>
  </sheetData>
  <pageMargins left="0.511811024" right="0.511811024" top="0.78740157499999996" bottom="0.78740157499999996" header="0.31496062000000002" footer="0.31496062000000002"/>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12:F40"/>
  <sheetViews>
    <sheetView topLeftCell="A4" workbookViewId="0">
      <selection activeCell="B38" sqref="B38"/>
    </sheetView>
  </sheetViews>
  <sheetFormatPr defaultRowHeight="15" x14ac:dyDescent="0.25"/>
  <cols>
    <col min="1" max="4" width="9.140625" style="11"/>
    <col min="5" max="5" width="23.140625" style="11" bestFit="1" customWidth="1"/>
    <col min="6" max="6" width="22.28515625" style="11" customWidth="1"/>
    <col min="7" max="16384" width="9.140625" style="11"/>
  </cols>
  <sheetData>
    <row r="12" spans="5:6" x14ac:dyDescent="0.25">
      <c r="E12" s="12" t="s">
        <v>34</v>
      </c>
      <c r="F12" s="28">
        <f>Início!F11</f>
        <v>0</v>
      </c>
    </row>
    <row r="13" spans="5:6" x14ac:dyDescent="0.25">
      <c r="E13" s="13" t="s">
        <v>35</v>
      </c>
      <c r="F13" s="28">
        <f>Início!F12</f>
        <v>0</v>
      </c>
    </row>
    <row r="14" spans="5:6" x14ac:dyDescent="0.25">
      <c r="E14" s="13" t="s">
        <v>41</v>
      </c>
      <c r="F14" s="29">
        <f>Início!F13</f>
        <v>0</v>
      </c>
    </row>
    <row r="15" spans="5:6" x14ac:dyDescent="0.25">
      <c r="E15" s="13" t="s">
        <v>40</v>
      </c>
      <c r="F15" s="29">
        <f>Início!F14</f>
        <v>0</v>
      </c>
    </row>
    <row r="16" spans="5:6" x14ac:dyDescent="0.25">
      <c r="E16" s="13" t="s">
        <v>43</v>
      </c>
      <c r="F16" s="29">
        <f>Início!F15</f>
        <v>0</v>
      </c>
    </row>
    <row r="17" spans="5:6" x14ac:dyDescent="0.25">
      <c r="E17" s="13" t="s">
        <v>44</v>
      </c>
      <c r="F17" s="30">
        <f>Defina!F13</f>
        <v>0</v>
      </c>
    </row>
    <row r="18" spans="5:6" x14ac:dyDescent="0.25">
      <c r="E18" s="13" t="s">
        <v>45</v>
      </c>
      <c r="F18" s="29">
        <f>Defina!F26</f>
        <v>0</v>
      </c>
    </row>
    <row r="19" spans="5:6" x14ac:dyDescent="0.25">
      <c r="E19" s="13" t="s">
        <v>46</v>
      </c>
      <c r="F19" s="31">
        <f>Macros!F26</f>
        <v>2</v>
      </c>
    </row>
    <row r="20" spans="5:6" x14ac:dyDescent="0.25">
      <c r="E20" s="14" t="s">
        <v>47</v>
      </c>
      <c r="F20" s="31">
        <f>Macros!F27</f>
        <v>1</v>
      </c>
    </row>
    <row r="26" spans="5:6" x14ac:dyDescent="0.25">
      <c r="E26" s="15"/>
      <c r="F26" s="32"/>
    </row>
    <row r="27" spans="5:6" x14ac:dyDescent="0.25">
      <c r="E27" s="15"/>
      <c r="F27" s="32"/>
    </row>
    <row r="34" spans="5:6" x14ac:dyDescent="0.25">
      <c r="E34" s="15"/>
      <c r="F34" s="19"/>
    </row>
    <row r="38" spans="5:6" x14ac:dyDescent="0.25">
      <c r="E38" s="15"/>
      <c r="F38" s="15"/>
    </row>
    <row r="40" spans="5:6" x14ac:dyDescent="0.25">
      <c r="E40" s="15"/>
      <c r="F40" s="15"/>
    </row>
  </sheetData>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2"/>
  <sheetViews>
    <sheetView tabSelected="1" topLeftCell="E1" workbookViewId="0">
      <selection activeCell="L17" sqref="L17"/>
    </sheetView>
  </sheetViews>
  <sheetFormatPr defaultRowHeight="15" x14ac:dyDescent="0.25"/>
  <cols>
    <col min="1" max="1" width="14.85546875" bestFit="1" customWidth="1"/>
    <col min="2" max="2" width="9.5703125" bestFit="1" customWidth="1"/>
    <col min="3" max="3" width="10.140625" customWidth="1"/>
    <col min="5" max="5" width="27.42578125" bestFit="1" customWidth="1"/>
    <col min="6" max="6" width="14.140625" bestFit="1" customWidth="1"/>
    <col min="7" max="9" width="9.5703125" bestFit="1" customWidth="1"/>
    <col min="10" max="10" width="10.42578125" customWidth="1"/>
    <col min="12" max="12" width="19.42578125" customWidth="1"/>
    <col min="13" max="13" width="11.42578125" bestFit="1" customWidth="1"/>
  </cols>
  <sheetData>
    <row r="1" spans="1:17" ht="15.75" x14ac:dyDescent="0.25">
      <c r="A1" s="50" t="s">
        <v>24</v>
      </c>
      <c r="B1" s="50"/>
      <c r="E1" s="53" t="s">
        <v>11</v>
      </c>
      <c r="F1" s="53"/>
      <c r="G1" s="53"/>
      <c r="H1" s="53"/>
      <c r="I1" s="53"/>
      <c r="J1" s="53"/>
      <c r="L1" s="53" t="s">
        <v>14</v>
      </c>
      <c r="M1" s="53"/>
      <c r="N1" s="53"/>
      <c r="O1" s="53"/>
      <c r="P1" s="53"/>
      <c r="Q1" s="53"/>
    </row>
    <row r="2" spans="1:17" x14ac:dyDescent="0.25">
      <c r="A2" s="3" t="s">
        <v>0</v>
      </c>
      <c r="B2" s="4">
        <f>'Resumo e Dicas'!F14</f>
        <v>0</v>
      </c>
      <c r="E2" s="6" t="s">
        <v>5</v>
      </c>
      <c r="F2" s="6" t="s">
        <v>6</v>
      </c>
      <c r="G2" s="6" t="s">
        <v>7</v>
      </c>
      <c r="H2" s="6" t="s">
        <v>8</v>
      </c>
      <c r="I2" s="6" t="s">
        <v>9</v>
      </c>
      <c r="J2" s="6" t="s">
        <v>10</v>
      </c>
      <c r="L2" s="6" t="s">
        <v>5</v>
      </c>
      <c r="M2" s="6" t="s">
        <v>6</v>
      </c>
      <c r="N2" s="6" t="s">
        <v>7</v>
      </c>
      <c r="O2" s="6" t="s">
        <v>8</v>
      </c>
      <c r="P2" s="6" t="s">
        <v>9</v>
      </c>
      <c r="Q2" s="6" t="s">
        <v>10</v>
      </c>
    </row>
    <row r="3" spans="1:17" x14ac:dyDescent="0.25">
      <c r="A3" s="3" t="s">
        <v>1</v>
      </c>
      <c r="B3" s="4">
        <f>'Resumo e Dicas'!F15</f>
        <v>0</v>
      </c>
      <c r="E3" s="49" t="s">
        <v>56</v>
      </c>
      <c r="F3" s="4" t="s">
        <v>668</v>
      </c>
      <c r="G3" s="33">
        <f>IF(OR(E3="",F3=""),"",VLOOKUP(E3,'Tabela de pesquisa'!A:F,5,FALSE)*SUBSTITUTE(F3,"g",""))</f>
        <v>25.809750000000005</v>
      </c>
      <c r="H3" s="33">
        <f>IF(OR(E3="",F3=""),"",(VLOOKUP(E3,'Tabela de pesquisa'!A:F,3,FALSE)+VLOOKUP(E3,'Tabela de pesquisa'!A:F,4,FALSE))*SUBSTITUTE(F3,"g",""))</f>
        <v>2.5882499999999999</v>
      </c>
      <c r="I3" s="33">
        <f>IF(OR(E3="",F3=""),"",VLOOKUP(E3,'Tabela de pesquisa'!A:F,6,FALSE)*SUBSTITUTE(F3,"g",""))</f>
        <v>1.0003333333333333</v>
      </c>
      <c r="J3" s="33">
        <f>IF(OR(E3="",F3=""),"",(G3*$B$9)+(H3*$B$8)+(I3*$B$7))</f>
        <v>122.59500000000001</v>
      </c>
      <c r="L3" s="49" t="s">
        <v>56</v>
      </c>
      <c r="M3" s="4" t="s">
        <v>668</v>
      </c>
      <c r="N3" s="33" t="e">
        <f>IF(OR(L3="",M3=""),"",VLOOKUP(L3,'Tabela de pesquisa'!H:M,5,FALSE)*SUBSTITUTE(M3,"g",""))</f>
        <v>#N/A</v>
      </c>
      <c r="O3" s="33" t="e">
        <f>IF(OR(L3="",M3=""),"",(VLOOKUP(L3,'Tabela de pesquisa'!H:M,3,FALSE)+VLOOKUP(L3,'Tabela de pesquisa'!H:M,4,FALSE))*SUBSTITUTE(M3,"g",""))</f>
        <v>#N/A</v>
      </c>
      <c r="P3" s="33" t="e">
        <f>IF(OR(L3="",M3=""),"",VLOOKUP(L3,'Tabela de pesquisa'!H:M,6,FALSE)*SUBSTITUTE(M3,"g",""))</f>
        <v>#N/A</v>
      </c>
      <c r="Q3" s="33" t="e">
        <f t="shared" ref="Q3" si="0">IF(OR(L3="",M3=""),"",(N3*$B$9)+(O3*$B$8)+(P3*$B$7))</f>
        <v>#N/A</v>
      </c>
    </row>
    <row r="4" spans="1:17" x14ac:dyDescent="0.25">
      <c r="A4" s="3" t="s">
        <v>48</v>
      </c>
      <c r="B4" s="33">
        <f>'Resumo e Dicas'!F17</f>
        <v>0</v>
      </c>
      <c r="E4" s="49" t="s">
        <v>319</v>
      </c>
      <c r="F4" s="4" t="s">
        <v>667</v>
      </c>
      <c r="G4" s="33">
        <f>IF(OR(E4="",F4=""),"",VLOOKUP(E4,'Tabela de pesquisa'!A:F,5,FALSE)*SUBSTITUTE(F4,"g",""))</f>
        <v>0</v>
      </c>
      <c r="H4" s="33">
        <f>IF(OR(E4="",F4=""),"",(VLOOKUP(E4,'Tabela de pesquisa'!A:F,3,FALSE)+VLOOKUP(E4,'Tabela de pesquisa'!A:F,4,FALSE))*SUBSTITUTE(F4,"g",""))</f>
        <v>0</v>
      </c>
      <c r="I4" s="33">
        <f>IF(OR(E4="",F4=""),"",VLOOKUP(E4,'Tabela de pesquisa'!A:F,6,FALSE)*SUBSTITUTE(F4,"g",""))</f>
        <v>12</v>
      </c>
      <c r="J4" s="33">
        <f t="shared" ref="J4:J9" si="1">IF(OR(E4="",F4=""),"",(G4*$B$9)+(H4*$B$8)+(I4*$B$7))</f>
        <v>108</v>
      </c>
      <c r="L4" s="4"/>
      <c r="M4" s="4"/>
      <c r="N4" s="4"/>
      <c r="O4" s="4"/>
      <c r="P4" s="4"/>
      <c r="Q4" s="4">
        <f t="shared" ref="Q3:Q9" si="2">(N4*$B$9)+(O4*$B$8)+(P4*$B$7)</f>
        <v>0</v>
      </c>
    </row>
    <row r="5" spans="1:17" x14ac:dyDescent="0.25">
      <c r="A5" s="7"/>
      <c r="B5" s="8"/>
      <c r="E5" s="4" t="s">
        <v>71</v>
      </c>
      <c r="F5" s="4" t="s">
        <v>669</v>
      </c>
      <c r="G5" s="33">
        <f>IF(OR(E5="",F5=""),"",VLOOKUP(E5,'Tabela de pesquisa'!A:F,5,FALSE)*SUBSTITUTE(F5,"g",""))</f>
        <v>143.59199999999998</v>
      </c>
      <c r="H5" s="33">
        <f>IF(OR(E5="",F5=""),"",(VLOOKUP(E5,'Tabela de pesquisa'!A:F,3,FALSE)+VLOOKUP(E5,'Tabela de pesquisa'!A:F,4,FALSE))*SUBSTITUTE(F5,"g",""))</f>
        <v>13.25</v>
      </c>
      <c r="I5" s="33">
        <f>IF(OR(E5="",F5=""),"",VLOOKUP(E5,'Tabela de pesquisa'!A:F,6,FALSE)*SUBSTITUTE(F5,"g",""))</f>
        <v>38.243000000000002</v>
      </c>
      <c r="J5" s="33">
        <f t="shared" si="1"/>
        <v>971.55499999999995</v>
      </c>
      <c r="L5" s="4"/>
      <c r="M5" s="4"/>
      <c r="N5" s="4"/>
      <c r="O5" s="4"/>
      <c r="P5" s="4"/>
      <c r="Q5" s="4">
        <f t="shared" si="2"/>
        <v>0</v>
      </c>
    </row>
    <row r="6" spans="1:17" x14ac:dyDescent="0.25">
      <c r="A6" s="51" t="s">
        <v>23</v>
      </c>
      <c r="B6" s="52"/>
      <c r="E6" s="4" t="s">
        <v>552</v>
      </c>
      <c r="F6" s="4" t="s">
        <v>668</v>
      </c>
      <c r="G6" s="33">
        <f>IF(OR(E6="",F6=""),"",VLOOKUP(E6,'Tabela de pesquisa'!A:F,5,FALSE)*SUBSTITUTE(F6,"g",""))</f>
        <v>1.6366666666666725</v>
      </c>
      <c r="H6" s="33">
        <f>IF(OR(E6="",F6=""),"",(VLOOKUP(E6,'Tabela de pesquisa'!A:F,3,FALSE)+VLOOKUP(E6,'Tabela de pesquisa'!A:F,4,FALSE))*SUBSTITUTE(F6,"g",""))</f>
        <v>13.03</v>
      </c>
      <c r="I6" s="33">
        <f>IF(OR(E6="",F6=""),"",VLOOKUP(E6,'Tabela de pesquisa'!A:F,6,FALSE)*SUBSTITUTE(F6,"g",""))</f>
        <v>8.9</v>
      </c>
      <c r="J6" s="33">
        <f t="shared" si="1"/>
        <v>138.76666666666671</v>
      </c>
      <c r="L6" s="4"/>
      <c r="M6" s="4"/>
      <c r="N6" s="4"/>
      <c r="O6" s="4"/>
      <c r="P6" s="4"/>
      <c r="Q6" s="4">
        <f t="shared" si="2"/>
        <v>0</v>
      </c>
    </row>
    <row r="7" spans="1:17" x14ac:dyDescent="0.25">
      <c r="A7" s="3" t="s">
        <v>2</v>
      </c>
      <c r="B7" s="4">
        <v>9</v>
      </c>
      <c r="E7" s="4"/>
      <c r="F7" s="4"/>
      <c r="G7" s="33" t="str">
        <f>IF(OR(E7="",F7=""),"",VLOOKUP(E7,'Tabela de pesquisa'!A:F,5,FALSE)*SUBSTITUTE(F7,"g",""))</f>
        <v/>
      </c>
      <c r="H7" s="33" t="str">
        <f>IF(OR(E7="",F7=""),"",(VLOOKUP(E7,'Tabela de pesquisa'!A:F,3,FALSE)+VLOOKUP(E7,'Tabela de pesquisa'!A:F,4,FALSE))*SUBSTITUTE(F7,"g",""))</f>
        <v/>
      </c>
      <c r="I7" s="33" t="str">
        <f>IF(OR(E7="",F7=""),"",VLOOKUP(E7,'Tabela de pesquisa'!A:F,6,FALSE)*SUBSTITUTE(F7,"g",""))</f>
        <v/>
      </c>
      <c r="J7" s="33" t="str">
        <f t="shared" si="1"/>
        <v/>
      </c>
      <c r="L7" s="4"/>
      <c r="M7" s="4"/>
      <c r="N7" s="4"/>
      <c r="O7" s="4"/>
      <c r="P7" s="4"/>
      <c r="Q7" s="4">
        <f t="shared" si="2"/>
        <v>0</v>
      </c>
    </row>
    <row r="8" spans="1:17" x14ac:dyDescent="0.25">
      <c r="A8" s="3" t="s">
        <v>3</v>
      </c>
      <c r="B8" s="4">
        <v>4</v>
      </c>
      <c r="E8" s="4"/>
      <c r="F8" s="4"/>
      <c r="G8" s="33" t="str">
        <f>IF(OR(E8="",F8=""),"",VLOOKUP(E8,'Tabela de pesquisa'!A:F,5,FALSE)*SUBSTITUTE(F8,"g",""))</f>
        <v/>
      </c>
      <c r="H8" s="33" t="str">
        <f>IF(OR(E8="",F8=""),"",(VLOOKUP(E8,'Tabela de pesquisa'!A:F,3,FALSE)+VLOOKUP(E8,'Tabela de pesquisa'!A:F,4,FALSE))*SUBSTITUTE(F8,"g",""))</f>
        <v/>
      </c>
      <c r="I8" s="33" t="str">
        <f>IF(OR(E8="",F8=""),"",VLOOKUP(E8,'Tabela de pesquisa'!A:F,6,FALSE)*SUBSTITUTE(F8,"g",""))</f>
        <v/>
      </c>
      <c r="J8" s="33" t="str">
        <f t="shared" si="1"/>
        <v/>
      </c>
      <c r="L8" s="4"/>
      <c r="M8" s="4"/>
      <c r="N8" s="4"/>
      <c r="O8" s="4"/>
      <c r="P8" s="4"/>
      <c r="Q8" s="4">
        <f t="shared" si="2"/>
        <v>0</v>
      </c>
    </row>
    <row r="9" spans="1:17" x14ac:dyDescent="0.25">
      <c r="A9" s="3" t="s">
        <v>4</v>
      </c>
      <c r="B9" s="4">
        <v>4</v>
      </c>
      <c r="E9" s="4"/>
      <c r="F9" s="4"/>
      <c r="G9" s="33" t="str">
        <f>IF(OR(E9="",F9=""),"",VLOOKUP(E9,'Tabela de pesquisa'!A:F,5,FALSE)*SUBSTITUTE(F9,"g",""))</f>
        <v/>
      </c>
      <c r="H9" s="33" t="str">
        <f>IF(OR(E9="",F9=""),"",(VLOOKUP(E9,'Tabela de pesquisa'!A:F,3,FALSE)+VLOOKUP(E9,'Tabela de pesquisa'!A:F,4,FALSE))*SUBSTITUTE(F9,"g",""))</f>
        <v/>
      </c>
      <c r="I9" s="33" t="str">
        <f>IF(OR(E9="",F9=""),"",VLOOKUP(E9,'Tabela de pesquisa'!A:F,6,FALSE)*SUBSTITUTE(F9,"g",""))</f>
        <v/>
      </c>
      <c r="J9" s="33" t="str">
        <f t="shared" si="1"/>
        <v/>
      </c>
      <c r="L9" s="4"/>
      <c r="M9" s="4"/>
      <c r="N9" s="4"/>
      <c r="O9" s="4"/>
      <c r="P9" s="4"/>
      <c r="Q9" s="4">
        <f t="shared" si="2"/>
        <v>0</v>
      </c>
    </row>
    <row r="10" spans="1:17" x14ac:dyDescent="0.25">
      <c r="E10" s="54" t="s">
        <v>12</v>
      </c>
      <c r="F10" s="55"/>
      <c r="G10" s="48">
        <f>SUM(G3:G9)</f>
        <v>171.03841666666668</v>
      </c>
      <c r="H10" s="48">
        <f>SUM(H3:H9)</f>
        <v>28.86825</v>
      </c>
      <c r="I10" s="48">
        <f>SUM(I3:I9)</f>
        <v>60.143333333333338</v>
      </c>
      <c r="J10" s="48">
        <f>SUM(J3:J9)</f>
        <v>1340.9166666666667</v>
      </c>
      <c r="L10" s="54" t="s">
        <v>12</v>
      </c>
      <c r="M10" s="55"/>
      <c r="N10" s="2" t="e">
        <f>SUM(N3:N9)</f>
        <v>#N/A</v>
      </c>
      <c r="O10" s="2" t="e">
        <f>SUM(O3:O9)</f>
        <v>#N/A</v>
      </c>
      <c r="P10" s="2" t="e">
        <f>SUM(P3:P9)</f>
        <v>#N/A</v>
      </c>
      <c r="Q10" s="2" t="e">
        <f>SUM(Q3:Q9)</f>
        <v>#N/A</v>
      </c>
    </row>
    <row r="11" spans="1:17" x14ac:dyDescent="0.25">
      <c r="A11" s="51" t="s">
        <v>22</v>
      </c>
      <c r="B11" s="52"/>
    </row>
    <row r="12" spans="1:17" ht="15.75" x14ac:dyDescent="0.25">
      <c r="A12" s="3" t="s">
        <v>19</v>
      </c>
      <c r="B12" s="4" t="e">
        <f>J10+J21+J32+Q10+Q21+Q32</f>
        <v>#N/A</v>
      </c>
      <c r="E12" s="53" t="s">
        <v>13</v>
      </c>
      <c r="F12" s="53"/>
      <c r="G12" s="53"/>
      <c r="H12" s="53"/>
      <c r="I12" s="53"/>
      <c r="J12" s="53"/>
      <c r="L12" s="53" t="s">
        <v>16</v>
      </c>
      <c r="M12" s="53"/>
      <c r="N12" s="53"/>
      <c r="O12" s="53"/>
      <c r="P12" s="53"/>
      <c r="Q12" s="53"/>
    </row>
    <row r="13" spans="1:17" x14ac:dyDescent="0.25">
      <c r="A13" s="3" t="s">
        <v>18</v>
      </c>
      <c r="B13" s="4" t="e">
        <f>G10+G21+G32+N10+N21+N32</f>
        <v>#N/A</v>
      </c>
      <c r="E13" s="6" t="s">
        <v>5</v>
      </c>
      <c r="F13" s="6" t="s">
        <v>6</v>
      </c>
      <c r="G13" s="6" t="s">
        <v>7</v>
      </c>
      <c r="H13" s="6" t="s">
        <v>8</v>
      </c>
      <c r="I13" s="6" t="s">
        <v>9</v>
      </c>
      <c r="J13" s="6" t="s">
        <v>10</v>
      </c>
      <c r="L13" s="6" t="s">
        <v>5</v>
      </c>
      <c r="M13" s="6" t="s">
        <v>6</v>
      </c>
      <c r="N13" s="6" t="s">
        <v>7</v>
      </c>
      <c r="O13" s="6" t="s">
        <v>8</v>
      </c>
      <c r="P13" s="6" t="s">
        <v>9</v>
      </c>
      <c r="Q13" s="6" t="s">
        <v>10</v>
      </c>
    </row>
    <row r="14" spans="1:17" x14ac:dyDescent="0.25">
      <c r="A14" s="3" t="s">
        <v>20</v>
      </c>
      <c r="B14" s="4" t="e">
        <f>H10+H21+H32+O10+O21+O32</f>
        <v>#N/A</v>
      </c>
      <c r="E14" s="4" t="s">
        <v>56</v>
      </c>
      <c r="F14" s="4" t="s">
        <v>668</v>
      </c>
      <c r="G14" s="33">
        <f>IF(OR(E14="",F14=""),"",VLOOKUP(E14,'Tabela de pesquisa'!A:F,5,FALSE)*SUBSTITUTE(F14,"g",""))</f>
        <v>25.809750000000005</v>
      </c>
      <c r="H14" s="33">
        <f>IF(OR(E14="",F14=""),"",(VLOOKUP(E14,'Tabela de pesquisa'!A:F,3,FALSE)+VLOOKUP(E14,'Tabela de pesquisa'!A:F,4,FALSE))*SUBSTITUTE(F14,"g",""))</f>
        <v>2.5882499999999999</v>
      </c>
      <c r="I14" s="33">
        <f>IF(OR(E14="",F14=""),"",VLOOKUP(E14,'Tabela de pesquisa'!A:F,6,FALSE)*SUBSTITUTE(F14,"g",""))</f>
        <v>1.0003333333333333</v>
      </c>
      <c r="J14" s="33">
        <f>IF(OR(E14="",F14=""),"",(G14*$B$9)+(H14*$B$8)+(I14*$B$7))</f>
        <v>122.59500000000001</v>
      </c>
      <c r="L14" s="4" t="s">
        <v>71</v>
      </c>
      <c r="M14" s="4" t="s">
        <v>669</v>
      </c>
      <c r="N14" s="4" t="e">
        <f>IF(OR(L14="",M14=""),"",VLOOKUP(L14,'Tabela de pesquisa'!H:M,5,FALSE)*SUBSTITUTE(M14,"g",""))</f>
        <v>#N/A</v>
      </c>
      <c r="O14" s="4" t="e">
        <f>IF(OR(L14="",M14=""),"",(VLOOKUP(L14,'Tabela de pesquisa'!H:M,3,FALSE)+VLOOKUP(L14,'Tabela de pesquisa'!H:M,4,FALSE))*SUBSTITUTE(M14,"g",""))</f>
        <v>#N/A</v>
      </c>
      <c r="P14" s="4" t="e">
        <f>IF(OR(L14="",M14=""),"",VLOOKUP(L14,'Tabela de pesquisa'!H:M,6,FALSE)*SUBSTITUTE(M14,"g",""))</f>
        <v>#N/A</v>
      </c>
      <c r="Q14" s="4" t="e">
        <f>IF(OR(L14="",M14=""),"",(N14*$B$9)+(O14*$B$8)+(P14*$B$7))</f>
        <v>#N/A</v>
      </c>
    </row>
    <row r="15" spans="1:17" x14ac:dyDescent="0.25">
      <c r="A15" s="3" t="s">
        <v>21</v>
      </c>
      <c r="B15" s="4" t="e">
        <f>I10+I21+I32+P10+P21+P32</f>
        <v>#N/A</v>
      </c>
      <c r="E15" s="49" t="s">
        <v>319</v>
      </c>
      <c r="F15" s="4" t="s">
        <v>667</v>
      </c>
      <c r="G15" s="33">
        <f>IF(OR(E15="",F15=""),"",VLOOKUP(E15,'Tabela de pesquisa'!A:F,5,FALSE)*SUBSTITUTE(F15,"g",""))</f>
        <v>0</v>
      </c>
      <c r="H15" s="33">
        <f>IF(OR(E15="",F15=""),"",(VLOOKUP(E15,'Tabela de pesquisa'!A:F,3,FALSE)+VLOOKUP(E15,'Tabela de pesquisa'!A:F,4,FALSE))*SUBSTITUTE(F15,"g",""))</f>
        <v>0</v>
      </c>
      <c r="I15" s="33">
        <f>IF(OR(E15="",F15=""),"",VLOOKUP(E15,'Tabela de pesquisa'!A:F,6,FALSE)*SUBSTITUTE(F15,"g",""))</f>
        <v>12</v>
      </c>
      <c r="J15" s="33">
        <f t="shared" ref="J15:J20" si="3">IF(OR(E15="",F15=""),"",(G15*$B$9)+(H15*$B$8)+(I15*$B$7))</f>
        <v>108</v>
      </c>
      <c r="L15" s="4"/>
      <c r="M15" s="4"/>
      <c r="N15" s="4"/>
      <c r="O15" s="4"/>
      <c r="P15" s="4"/>
      <c r="Q15" s="4">
        <f t="shared" ref="Q14:Q20" si="4">(N15*$B$9)+(O15*$B$8)+(P15*$B$7)</f>
        <v>0</v>
      </c>
    </row>
    <row r="16" spans="1:17" x14ac:dyDescent="0.25">
      <c r="E16" s="4"/>
      <c r="F16" s="4"/>
      <c r="G16" s="33" t="str">
        <f>IF(OR(E16="",F16=""),"",VLOOKUP(E16,'Tabela de pesquisa'!A:F,5,FALSE)*SUBSTITUTE(F16,"g",""))</f>
        <v/>
      </c>
      <c r="H16" s="33" t="str">
        <f>IF(OR(E16="",F16=""),"",(VLOOKUP(E16,'Tabela de pesquisa'!A:F,3,FALSE)+VLOOKUP(E16,'Tabela de pesquisa'!A:F,4,FALSE))*SUBSTITUTE(F16,"g",""))</f>
        <v/>
      </c>
      <c r="I16" s="33" t="str">
        <f>IF(OR(E16="",F16=""),"",VLOOKUP(E16,'Tabela de pesquisa'!A:F,6,FALSE)*SUBSTITUTE(F16,"g",""))</f>
        <v/>
      </c>
      <c r="J16" s="33" t="str">
        <f t="shared" si="3"/>
        <v/>
      </c>
      <c r="L16" s="4"/>
      <c r="M16" s="4"/>
      <c r="N16" s="4"/>
      <c r="O16" s="4"/>
      <c r="P16" s="4"/>
      <c r="Q16" s="4">
        <f t="shared" si="4"/>
        <v>0</v>
      </c>
    </row>
    <row r="17" spans="1:17" x14ac:dyDescent="0.25">
      <c r="A17" s="50" t="s">
        <v>25</v>
      </c>
      <c r="B17" s="50"/>
      <c r="C17" s="10" t="s">
        <v>33</v>
      </c>
      <c r="E17" s="4"/>
      <c r="F17" s="4"/>
      <c r="G17" s="33" t="str">
        <f>IF(OR(E17="",F17=""),"",VLOOKUP(E17,'Tabela de pesquisa'!A:F,5,FALSE)*SUBSTITUTE(F17,"g",""))</f>
        <v/>
      </c>
      <c r="H17" s="33" t="str">
        <f>IF(OR(E17="",F17=""),"",(VLOOKUP(E17,'Tabela de pesquisa'!A:F,3,FALSE)+VLOOKUP(E17,'Tabela de pesquisa'!A:F,4,FALSE))*SUBSTITUTE(F17,"g",""))</f>
        <v/>
      </c>
      <c r="I17" s="33" t="str">
        <f>IF(OR(E17="",F17=""),"",VLOOKUP(E17,'Tabela de pesquisa'!A:F,6,FALSE)*SUBSTITUTE(F17,"g",""))</f>
        <v/>
      </c>
      <c r="J17" s="33" t="str">
        <f t="shared" si="3"/>
        <v/>
      </c>
      <c r="L17" s="4"/>
      <c r="M17" s="4"/>
      <c r="N17" s="4"/>
      <c r="O17" s="4"/>
      <c r="P17" s="4"/>
      <c r="Q17" s="4">
        <f t="shared" si="4"/>
        <v>0</v>
      </c>
    </row>
    <row r="18" spans="1:17" x14ac:dyDescent="0.25">
      <c r="A18" s="3" t="s">
        <v>26</v>
      </c>
      <c r="B18" s="4">
        <f>'Resumo e Dicas'!F18</f>
        <v>0</v>
      </c>
      <c r="C18" s="5" t="e">
        <f>B18-B12</f>
        <v>#N/A</v>
      </c>
      <c r="E18" s="4"/>
      <c r="F18" s="4"/>
      <c r="G18" s="33" t="str">
        <f>IF(OR(E18="",F18=""),"",VLOOKUP(E18,'Tabela de pesquisa'!A:F,5,FALSE)*SUBSTITUTE(F18,"g",""))</f>
        <v/>
      </c>
      <c r="H18" s="33" t="str">
        <f>IF(OR(E18="",F18=""),"",(VLOOKUP(E18,'Tabela de pesquisa'!A:F,3,FALSE)+VLOOKUP(E18,'Tabela de pesquisa'!A:F,4,FALSE))*SUBSTITUTE(F18,"g",""))</f>
        <v/>
      </c>
      <c r="I18" s="33" t="str">
        <f>IF(OR(E18="",F18=""),"",VLOOKUP(E18,'Tabela de pesquisa'!A:F,6,FALSE)*SUBSTITUTE(F18,"g",""))</f>
        <v/>
      </c>
      <c r="J18" s="33" t="str">
        <f t="shared" si="3"/>
        <v/>
      </c>
      <c r="L18" s="4"/>
      <c r="M18" s="4"/>
      <c r="N18" s="4"/>
      <c r="O18" s="4"/>
      <c r="P18" s="4"/>
      <c r="Q18" s="4">
        <f t="shared" si="4"/>
        <v>0</v>
      </c>
    </row>
    <row r="19" spans="1:17" x14ac:dyDescent="0.25">
      <c r="A19" s="3" t="s">
        <v>27</v>
      </c>
      <c r="B19" s="4">
        <f>'Resumo e Dicas'!F19</f>
        <v>2</v>
      </c>
      <c r="C19" s="5" t="e">
        <f>(2*B2)-B14</f>
        <v>#N/A</v>
      </c>
      <c r="E19" s="4"/>
      <c r="F19" s="4"/>
      <c r="G19" s="33" t="str">
        <f>IF(OR(E19="",F19=""),"",VLOOKUP(E19,'Tabela de pesquisa'!A:F,5,FALSE)*SUBSTITUTE(F19,"g",""))</f>
        <v/>
      </c>
      <c r="H19" s="33" t="str">
        <f>IF(OR(E19="",F19=""),"",(VLOOKUP(E19,'Tabela de pesquisa'!A:F,3,FALSE)+VLOOKUP(E19,'Tabela de pesquisa'!A:F,4,FALSE))*SUBSTITUTE(F19,"g",""))</f>
        <v/>
      </c>
      <c r="I19" s="33" t="str">
        <f>IF(OR(E19="",F19=""),"",VLOOKUP(E19,'Tabela de pesquisa'!A:F,6,FALSE)*SUBSTITUTE(F19,"g",""))</f>
        <v/>
      </c>
      <c r="J19" s="33" t="str">
        <f t="shared" si="3"/>
        <v/>
      </c>
      <c r="L19" s="4"/>
      <c r="M19" s="4"/>
      <c r="N19" s="4"/>
      <c r="O19" s="4"/>
      <c r="P19" s="4"/>
      <c r="Q19" s="4">
        <f t="shared" si="4"/>
        <v>0</v>
      </c>
    </row>
    <row r="20" spans="1:17" x14ac:dyDescent="0.25">
      <c r="A20" s="3" t="s">
        <v>28</v>
      </c>
      <c r="B20" s="4">
        <f>'Resumo e Dicas'!F20</f>
        <v>1</v>
      </c>
      <c r="C20" s="5" t="e">
        <f>(B2-B15)</f>
        <v>#N/A</v>
      </c>
      <c r="E20" s="4"/>
      <c r="F20" s="4"/>
      <c r="G20" s="33" t="str">
        <f>IF(OR(E20="",F20=""),"",VLOOKUP(E20,'Tabela de pesquisa'!A:F,5,FALSE)*SUBSTITUTE(F20,"g",""))</f>
        <v/>
      </c>
      <c r="H20" s="33" t="str">
        <f>IF(OR(E20="",F20=""),"",(VLOOKUP(E20,'Tabela de pesquisa'!A:F,3,FALSE)+VLOOKUP(E20,'Tabela de pesquisa'!A:F,4,FALSE))*SUBSTITUTE(F20,"g",""))</f>
        <v/>
      </c>
      <c r="I20" s="33" t="str">
        <f>IF(OR(E20="",F20=""),"",VLOOKUP(E20,'Tabela de pesquisa'!A:F,6,FALSE)*SUBSTITUTE(F20,"g",""))</f>
        <v/>
      </c>
      <c r="J20" s="33" t="str">
        <f t="shared" si="3"/>
        <v/>
      </c>
      <c r="L20" s="4"/>
      <c r="M20" s="4"/>
      <c r="N20" s="4"/>
      <c r="O20" s="4"/>
      <c r="P20" s="4"/>
      <c r="Q20" s="4">
        <f t="shared" si="4"/>
        <v>0</v>
      </c>
    </row>
    <row r="21" spans="1:17" x14ac:dyDescent="0.25">
      <c r="E21" s="54" t="s">
        <v>12</v>
      </c>
      <c r="F21" s="55"/>
      <c r="G21" s="48">
        <f>SUM(G14:G20)</f>
        <v>25.809750000000005</v>
      </c>
      <c r="H21" s="48">
        <f>SUM(H14:H20)</f>
        <v>2.5882499999999999</v>
      </c>
      <c r="I21" s="48">
        <f>SUM(I14:I20)</f>
        <v>13.000333333333334</v>
      </c>
      <c r="J21" s="48">
        <f>SUM(J14:J20)</f>
        <v>230.59500000000003</v>
      </c>
      <c r="L21" s="54" t="s">
        <v>12</v>
      </c>
      <c r="M21" s="55"/>
      <c r="N21" s="2" t="e">
        <f>SUM(N14:N20)</f>
        <v>#N/A</v>
      </c>
      <c r="O21" s="2" t="e">
        <f>SUM(O14:O20)</f>
        <v>#N/A</v>
      </c>
      <c r="P21" s="2" t="e">
        <f>SUM(P14:P20)</f>
        <v>#N/A</v>
      </c>
      <c r="Q21" s="2" t="e">
        <f>SUM(Q14:Q20)</f>
        <v>#N/A</v>
      </c>
    </row>
    <row r="22" spans="1:17" x14ac:dyDescent="0.25">
      <c r="A22" s="50" t="s">
        <v>29</v>
      </c>
      <c r="B22" s="50"/>
    </row>
    <row r="23" spans="1:17" ht="15.75" x14ac:dyDescent="0.25">
      <c r="A23" s="3" t="s">
        <v>30</v>
      </c>
      <c r="B23" s="1" t="e">
        <f>B12-B4</f>
        <v>#N/A</v>
      </c>
      <c r="E23" s="53" t="s">
        <v>15</v>
      </c>
      <c r="F23" s="53"/>
      <c r="G23" s="53"/>
      <c r="H23" s="53"/>
      <c r="I23" s="53"/>
      <c r="J23" s="53"/>
      <c r="L23" s="53" t="s">
        <v>17</v>
      </c>
      <c r="M23" s="53"/>
      <c r="N23" s="53"/>
      <c r="O23" s="53"/>
      <c r="P23" s="53"/>
      <c r="Q23" s="53"/>
    </row>
    <row r="24" spans="1:17" x14ac:dyDescent="0.25">
      <c r="A24" s="3" t="s">
        <v>31</v>
      </c>
      <c r="B24" s="9" t="e">
        <f>B14/B2</f>
        <v>#N/A</v>
      </c>
      <c r="E24" s="6" t="s">
        <v>5</v>
      </c>
      <c r="F24" s="6" t="s">
        <v>6</v>
      </c>
      <c r="G24" s="6" t="s">
        <v>7</v>
      </c>
      <c r="H24" s="6" t="s">
        <v>8</v>
      </c>
      <c r="I24" s="6" t="s">
        <v>9</v>
      </c>
      <c r="J24" s="6" t="s">
        <v>10</v>
      </c>
      <c r="L24" s="6" t="s">
        <v>5</v>
      </c>
      <c r="M24" s="6" t="s">
        <v>6</v>
      </c>
      <c r="N24" s="6" t="s">
        <v>7</v>
      </c>
      <c r="O24" s="6" t="s">
        <v>8</v>
      </c>
      <c r="P24" s="6" t="s">
        <v>9</v>
      </c>
      <c r="Q24" s="6" t="s">
        <v>10</v>
      </c>
    </row>
    <row r="25" spans="1:17" x14ac:dyDescent="0.25">
      <c r="A25" s="3" t="s">
        <v>28</v>
      </c>
      <c r="B25" s="9" t="e">
        <f>B15/B2</f>
        <v>#N/A</v>
      </c>
      <c r="E25" s="4"/>
      <c r="F25" s="4"/>
      <c r="G25" s="4" t="str">
        <f>IF(OR(E25="",F25=""),"",VLOOKUP(E25,'Tabela de pesquisa'!A:F,5,FALSE)*SUBSTITUTE(F25,"g",""))</f>
        <v/>
      </c>
      <c r="H25" s="4" t="str">
        <f>IF(OR(E25="",F25=""),"",(VLOOKUP(E25,'Tabela de pesquisa'!A:F,3,FALSE)+VLOOKUP(E25,'Tabela de pesquisa'!A:F,4,FALSE))*SUBSTITUTE(F25,"g",""))</f>
        <v/>
      </c>
      <c r="I25" s="4" t="str">
        <f>IF(OR(E25="",F25=""),"",VLOOKUP(E25,'Tabela de pesquisa'!A:F,6,FALSE)*SUBSTITUTE(F25,"g",""))</f>
        <v/>
      </c>
      <c r="J25" s="4" t="str">
        <f>IF(OR(E25="",F25=""),"",(G25*$B$9)+(H25*$B$8)+(I25*$B$7))</f>
        <v/>
      </c>
      <c r="L25" s="4"/>
      <c r="M25" s="4"/>
      <c r="N25" s="4"/>
      <c r="O25" s="4"/>
      <c r="P25" s="4"/>
      <c r="Q25" s="4">
        <f t="shared" ref="Q25:Q31" si="5">(N25*$B$9)+(O25*$B$8)+(P25*$B$7)</f>
        <v>0</v>
      </c>
    </row>
    <row r="26" spans="1:17" x14ac:dyDescent="0.25">
      <c r="A26" s="3" t="s">
        <v>32</v>
      </c>
      <c r="B26" s="9" t="e">
        <f>B13/B2</f>
        <v>#N/A</v>
      </c>
      <c r="E26" s="4"/>
      <c r="F26" s="4"/>
      <c r="G26" s="33" t="str">
        <f>IF(OR(E26="",F26=""),"",VLOOKUP(E26,'Tabela de pesquisa'!A:F,5,FALSE)*SUBSTITUTE(F26,"g",""))</f>
        <v/>
      </c>
      <c r="H26" s="33" t="str">
        <f>IF(OR(E26="",F26=""),"",(VLOOKUP(E26,'Tabela de pesquisa'!A:F,3,FALSE)+VLOOKUP(E26,'Tabela de pesquisa'!A:F,4,FALSE))*SUBSTITUTE(F26,"g",""))</f>
        <v/>
      </c>
      <c r="I26" s="33" t="str">
        <f>IF(OR(E26="",F26=""),"",VLOOKUP(E26,'Tabela de pesquisa'!A:F,6,FALSE)*SUBSTITUTE(F26,"g",""))</f>
        <v/>
      </c>
      <c r="J26" s="33" t="str">
        <f t="shared" ref="J26:J31" si="6">IF(OR(E26="",F26=""),"",(G26*$B$9)+(H26*$B$8)+(I26*$B$7))</f>
        <v/>
      </c>
      <c r="L26" s="4"/>
      <c r="M26" s="4"/>
      <c r="N26" s="4"/>
      <c r="O26" s="4"/>
      <c r="P26" s="4"/>
      <c r="Q26" s="4">
        <f t="shared" si="5"/>
        <v>0</v>
      </c>
    </row>
    <row r="27" spans="1:17" x14ac:dyDescent="0.25">
      <c r="E27" s="4"/>
      <c r="F27" s="4"/>
      <c r="G27" s="33" t="str">
        <f>IF(OR(E27="",F27=""),"",VLOOKUP(E27,'Tabela de pesquisa'!A:F,5,FALSE)*SUBSTITUTE(F27,"g",""))</f>
        <v/>
      </c>
      <c r="H27" s="33" t="str">
        <f>IF(OR(E27="",F27=""),"",(VLOOKUP(E27,'Tabela de pesquisa'!A:F,3,FALSE)+VLOOKUP(E27,'Tabela de pesquisa'!A:F,4,FALSE))*SUBSTITUTE(F27,"g",""))</f>
        <v/>
      </c>
      <c r="I27" s="33" t="str">
        <f>IF(OR(E27="",F27=""),"",VLOOKUP(E27,'Tabela de pesquisa'!A:F,6,FALSE)*SUBSTITUTE(F27,"g",""))</f>
        <v/>
      </c>
      <c r="J27" s="33" t="str">
        <f t="shared" si="6"/>
        <v/>
      </c>
      <c r="L27" s="4"/>
      <c r="M27" s="4"/>
      <c r="N27" s="4"/>
      <c r="O27" s="4"/>
      <c r="P27" s="4"/>
      <c r="Q27" s="4">
        <f t="shared" si="5"/>
        <v>0</v>
      </c>
    </row>
    <row r="28" spans="1:17" x14ac:dyDescent="0.25">
      <c r="E28" s="4"/>
      <c r="F28" s="4"/>
      <c r="G28" s="33" t="str">
        <f>IF(OR(E28="",F28=""),"",VLOOKUP(E28,'Tabela de pesquisa'!A:F,5,FALSE)*SUBSTITUTE(F28,"g",""))</f>
        <v/>
      </c>
      <c r="H28" s="33" t="str">
        <f>IF(OR(E28="",F28=""),"",(VLOOKUP(E28,'Tabela de pesquisa'!A:F,3,FALSE)+VLOOKUP(E28,'Tabela de pesquisa'!A:F,4,FALSE))*SUBSTITUTE(F28,"g",""))</f>
        <v/>
      </c>
      <c r="I28" s="33" t="str">
        <f>IF(OR(E28="",F28=""),"",VLOOKUP(E28,'Tabela de pesquisa'!A:F,6,FALSE)*SUBSTITUTE(F28,"g",""))</f>
        <v/>
      </c>
      <c r="J28" s="33" t="str">
        <f t="shared" si="6"/>
        <v/>
      </c>
      <c r="L28" s="4"/>
      <c r="M28" s="4"/>
      <c r="N28" s="4"/>
      <c r="O28" s="4"/>
      <c r="P28" s="4"/>
      <c r="Q28" s="4">
        <f t="shared" si="5"/>
        <v>0</v>
      </c>
    </row>
    <row r="29" spans="1:17" x14ac:dyDescent="0.25">
      <c r="E29" s="4"/>
      <c r="F29" s="4"/>
      <c r="G29" s="33" t="str">
        <f>IF(OR(E29="",F29=""),"",VLOOKUP(E29,'Tabela de pesquisa'!A:F,5,FALSE)*SUBSTITUTE(F29,"g",""))</f>
        <v/>
      </c>
      <c r="H29" s="33" t="str">
        <f>IF(OR(E29="",F29=""),"",(VLOOKUP(E29,'Tabela de pesquisa'!A:F,3,FALSE)+VLOOKUP(E29,'Tabela de pesquisa'!A:F,4,FALSE))*SUBSTITUTE(F29,"g",""))</f>
        <v/>
      </c>
      <c r="I29" s="33" t="str">
        <f>IF(OR(E29="",F29=""),"",VLOOKUP(E29,'Tabela de pesquisa'!A:F,6,FALSE)*SUBSTITUTE(F29,"g",""))</f>
        <v/>
      </c>
      <c r="J29" s="33" t="str">
        <f t="shared" si="6"/>
        <v/>
      </c>
      <c r="L29" s="4"/>
      <c r="M29" s="4"/>
      <c r="N29" s="4"/>
      <c r="O29" s="4"/>
      <c r="P29" s="4"/>
      <c r="Q29" s="4">
        <f t="shared" si="5"/>
        <v>0</v>
      </c>
    </row>
    <row r="30" spans="1:17" x14ac:dyDescent="0.25">
      <c r="E30" s="4"/>
      <c r="F30" s="4"/>
      <c r="G30" s="33" t="str">
        <f>IF(OR(E30="",F30=""),"",VLOOKUP(E30,'Tabela de pesquisa'!A:F,5,FALSE)*SUBSTITUTE(F30,"g",""))</f>
        <v/>
      </c>
      <c r="H30" s="33" t="str">
        <f>IF(OR(E30="",F30=""),"",(VLOOKUP(E30,'Tabela de pesquisa'!A:F,3,FALSE)+VLOOKUP(E30,'Tabela de pesquisa'!A:F,4,FALSE))*SUBSTITUTE(F30,"g",""))</f>
        <v/>
      </c>
      <c r="I30" s="33" t="str">
        <f>IF(OR(E30="",F30=""),"",VLOOKUP(E30,'Tabela de pesquisa'!A:F,6,FALSE)*SUBSTITUTE(F30,"g",""))</f>
        <v/>
      </c>
      <c r="J30" s="33" t="str">
        <f t="shared" si="6"/>
        <v/>
      </c>
      <c r="L30" s="4"/>
      <c r="M30" s="4"/>
      <c r="N30" s="4"/>
      <c r="O30" s="4"/>
      <c r="P30" s="4"/>
      <c r="Q30" s="4">
        <f t="shared" si="5"/>
        <v>0</v>
      </c>
    </row>
    <row r="31" spans="1:17" x14ac:dyDescent="0.25">
      <c r="E31" s="4"/>
      <c r="F31" s="4"/>
      <c r="G31" s="33" t="str">
        <f>IF(OR(E31="",F31=""),"",VLOOKUP(E31,'Tabela de pesquisa'!A:F,5,FALSE)*SUBSTITUTE(F31,"g",""))</f>
        <v/>
      </c>
      <c r="H31" s="33" t="str">
        <f>IF(OR(E31="",F31=""),"",(VLOOKUP(E31,'Tabela de pesquisa'!A:F,3,FALSE)+VLOOKUP(E31,'Tabela de pesquisa'!A:F,4,FALSE))*SUBSTITUTE(F31,"g",""))</f>
        <v/>
      </c>
      <c r="I31" s="33" t="str">
        <f>IF(OR(E31="",F31=""),"",VLOOKUP(E31,'Tabela de pesquisa'!A:F,6,FALSE)*SUBSTITUTE(F31,"g",""))</f>
        <v/>
      </c>
      <c r="J31" s="33" t="str">
        <f t="shared" si="6"/>
        <v/>
      </c>
      <c r="L31" s="4"/>
      <c r="M31" s="4"/>
      <c r="N31" s="4"/>
      <c r="O31" s="4"/>
      <c r="P31" s="4"/>
      <c r="Q31" s="4">
        <f t="shared" si="5"/>
        <v>0</v>
      </c>
    </row>
    <row r="32" spans="1:17" x14ac:dyDescent="0.25">
      <c r="E32" s="54" t="s">
        <v>12</v>
      </c>
      <c r="F32" s="55"/>
      <c r="G32" s="48">
        <f>SUM(G25:G31)</f>
        <v>0</v>
      </c>
      <c r="H32" s="48">
        <f>SUM(H25:H31)</f>
        <v>0</v>
      </c>
      <c r="I32" s="48">
        <f>SUM(I25:I31)</f>
        <v>0</v>
      </c>
      <c r="J32" s="48">
        <f>SUM(J25:J31)</f>
        <v>0</v>
      </c>
      <c r="L32" s="54" t="s">
        <v>12</v>
      </c>
      <c r="M32" s="55"/>
      <c r="N32" s="2">
        <f>SUM(N25:N31)</f>
        <v>0</v>
      </c>
      <c r="O32" s="2">
        <f>SUM(O25:O31)</f>
        <v>0</v>
      </c>
      <c r="P32" s="2">
        <f>SUM(P25:P31)</f>
        <v>0</v>
      </c>
      <c r="Q32" s="2">
        <f>SUM(Q25:Q31)</f>
        <v>0</v>
      </c>
    </row>
  </sheetData>
  <mergeCells count="17">
    <mergeCell ref="E23:J23"/>
    <mergeCell ref="E32:F32"/>
    <mergeCell ref="L23:Q23"/>
    <mergeCell ref="L32:M32"/>
    <mergeCell ref="E1:J1"/>
    <mergeCell ref="E10:F10"/>
    <mergeCell ref="L1:Q1"/>
    <mergeCell ref="L10:M10"/>
    <mergeCell ref="E12:J12"/>
    <mergeCell ref="E21:F21"/>
    <mergeCell ref="L12:Q12"/>
    <mergeCell ref="L21:M21"/>
    <mergeCell ref="A1:B1"/>
    <mergeCell ref="A6:B6"/>
    <mergeCell ref="A11:B11"/>
    <mergeCell ref="A17:B17"/>
    <mergeCell ref="A22:B22"/>
  </mergeCells>
  <conditionalFormatting sqref="B23">
    <cfRule type="cellIs" dxfId="1" priority="1" operator="lessThan">
      <formula>0</formula>
    </cfRule>
    <cfRule type="cellIs" dxfId="0" priority="2" operator="greaterThan">
      <formula>0</formula>
    </cfRule>
  </conditionalFormatting>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41"/>
  <sheetViews>
    <sheetView topLeftCell="A502" workbookViewId="0">
      <selection activeCell="A515" sqref="A515"/>
    </sheetView>
  </sheetViews>
  <sheetFormatPr defaultRowHeight="15" x14ac:dyDescent="0.25"/>
  <cols>
    <col min="1" max="1" width="35" style="46" customWidth="1"/>
    <col min="2" max="2" width="8.85546875" style="41" customWidth="1"/>
    <col min="3" max="3" width="9.7109375" style="42" customWidth="1"/>
    <col min="4" max="4" width="9.140625" style="43"/>
    <col min="5" max="5" width="9.140625" style="44"/>
    <col min="6" max="6" width="9.140625" style="45"/>
  </cols>
  <sheetData>
    <row r="1" spans="1:6" x14ac:dyDescent="0.25">
      <c r="A1" s="34" t="s">
        <v>49</v>
      </c>
      <c r="B1" s="35" t="s">
        <v>50</v>
      </c>
      <c r="C1" s="36" t="s">
        <v>51</v>
      </c>
      <c r="D1" s="37" t="s">
        <v>52</v>
      </c>
      <c r="E1" s="38" t="s">
        <v>53</v>
      </c>
      <c r="F1" s="39" t="s">
        <v>54</v>
      </c>
    </row>
    <row r="2" spans="1:6" x14ac:dyDescent="0.25">
      <c r="A2" s="40" t="s">
        <v>55</v>
      </c>
    </row>
    <row r="4" spans="1:6" x14ac:dyDescent="0.25">
      <c r="A4" s="46" t="s">
        <v>56</v>
      </c>
      <c r="B4" s="41" t="s">
        <v>57</v>
      </c>
      <c r="D4" s="43">
        <v>2.5882499999999999E-2</v>
      </c>
      <c r="E4" s="44">
        <v>0.25809750000000004</v>
      </c>
      <c r="F4" s="45">
        <v>1.0003333333333333E-2</v>
      </c>
    </row>
    <row r="5" spans="1:6" x14ac:dyDescent="0.25">
      <c r="A5" s="46" t="s">
        <v>58</v>
      </c>
      <c r="B5" s="41" t="s">
        <v>57</v>
      </c>
      <c r="D5" s="43">
        <v>7.3232858695652173E-2</v>
      </c>
      <c r="E5" s="44">
        <v>0.77450714130434795</v>
      </c>
      <c r="F5" s="45">
        <v>1.8648333333333333E-2</v>
      </c>
    </row>
    <row r="6" spans="1:6" x14ac:dyDescent="0.25">
      <c r="A6" s="46" t="s">
        <v>59</v>
      </c>
      <c r="B6" s="41" t="s">
        <v>57</v>
      </c>
      <c r="D6" s="43">
        <v>2.5208166666666667E-2</v>
      </c>
      <c r="E6" s="44">
        <v>0.28059849999999992</v>
      </c>
      <c r="F6" s="45">
        <v>2.2699999999999999E-3</v>
      </c>
    </row>
    <row r="7" spans="1:6" x14ac:dyDescent="0.25">
      <c r="A7" s="46" t="s">
        <v>60</v>
      </c>
      <c r="B7" s="41" t="s">
        <v>57</v>
      </c>
      <c r="D7" s="43">
        <v>7.1585398550724641E-2</v>
      </c>
      <c r="E7" s="44">
        <v>0.78759543478260863</v>
      </c>
      <c r="F7" s="45">
        <v>3.3500000000000001E-3</v>
      </c>
    </row>
    <row r="8" spans="1:6" x14ac:dyDescent="0.25">
      <c r="A8" s="46" t="s">
        <v>61</v>
      </c>
      <c r="B8" s="41" t="s">
        <v>57</v>
      </c>
      <c r="D8" s="43">
        <v>2.5684166666666668E-2</v>
      </c>
      <c r="E8" s="44">
        <v>0.28192583333333332</v>
      </c>
      <c r="F8" s="45">
        <v>3.6166666666666665E-3</v>
      </c>
    </row>
    <row r="9" spans="1:6" x14ac:dyDescent="0.25">
      <c r="A9" s="46" t="s">
        <v>62</v>
      </c>
      <c r="B9" s="41" t="s">
        <v>57</v>
      </c>
      <c r="D9" s="43">
        <v>7.2418829710144947E-2</v>
      </c>
      <c r="E9" s="44">
        <v>0.78881450362318828</v>
      </c>
      <c r="F9" s="45">
        <v>2.7550000000000001E-3</v>
      </c>
    </row>
    <row r="10" spans="1:6" x14ac:dyDescent="0.25">
      <c r="A10" s="46" t="s">
        <v>63</v>
      </c>
      <c r="B10" s="41" t="s">
        <v>57</v>
      </c>
      <c r="D10" s="43">
        <v>0.13921026086956523</v>
      </c>
      <c r="E10" s="44">
        <v>0.66635640579710154</v>
      </c>
      <c r="F10" s="45">
        <v>8.4966666666666663E-2</v>
      </c>
    </row>
    <row r="11" spans="1:6" x14ac:dyDescent="0.25">
      <c r="A11" s="46" t="s">
        <v>64</v>
      </c>
      <c r="B11" s="41" t="s">
        <v>57</v>
      </c>
      <c r="D11" s="43">
        <v>8.0725217391304338E-2</v>
      </c>
      <c r="E11" s="44">
        <v>0.75234144927536217</v>
      </c>
      <c r="F11" s="45">
        <v>0.11966666666666669</v>
      </c>
    </row>
    <row r="12" spans="1:6" x14ac:dyDescent="0.25">
      <c r="A12" s="46" t="s">
        <v>65</v>
      </c>
      <c r="B12" s="41" t="s">
        <v>57</v>
      </c>
      <c r="D12" s="43">
        <v>6.3972173913043481E-2</v>
      </c>
      <c r="E12" s="44">
        <v>0.70549449275362319</v>
      </c>
      <c r="F12" s="45">
        <v>0.19583333333333333</v>
      </c>
    </row>
    <row r="13" spans="1:6" x14ac:dyDescent="0.25">
      <c r="A13" s="46" t="s">
        <v>66</v>
      </c>
      <c r="B13" s="41" t="s">
        <v>57</v>
      </c>
      <c r="D13" s="43">
        <v>5.7198260869565212E-2</v>
      </c>
      <c r="E13" s="44">
        <v>0.71013507246376817</v>
      </c>
      <c r="F13" s="45">
        <v>0.19573333333333334</v>
      </c>
    </row>
    <row r="14" spans="1:6" x14ac:dyDescent="0.25">
      <c r="A14" s="46" t="s">
        <v>67</v>
      </c>
      <c r="B14" s="41" t="s">
        <v>57</v>
      </c>
      <c r="D14" s="43">
        <v>5.5645217391304354E-2</v>
      </c>
      <c r="E14" s="44">
        <v>0.67535478260869553</v>
      </c>
      <c r="F14" s="45">
        <v>0.24673333333333333</v>
      </c>
    </row>
    <row r="15" spans="1:6" x14ac:dyDescent="0.25">
      <c r="A15" s="46" t="s">
        <v>68</v>
      </c>
      <c r="B15" s="41" t="s">
        <v>57</v>
      </c>
      <c r="D15" s="43">
        <v>4.5170434782608709E-2</v>
      </c>
      <c r="E15" s="44">
        <v>0.67352956521739127</v>
      </c>
      <c r="F15" s="45">
        <v>0.26400000000000001</v>
      </c>
    </row>
    <row r="16" spans="1:6" x14ac:dyDescent="0.25">
      <c r="A16" s="46" t="s">
        <v>69</v>
      </c>
      <c r="B16" s="41" t="s">
        <v>57</v>
      </c>
      <c r="D16" s="43">
        <v>0.10055130434782608</v>
      </c>
      <c r="E16" s="44">
        <v>0.68731536231884049</v>
      </c>
      <c r="F16" s="45">
        <v>0.14436666666666667</v>
      </c>
    </row>
    <row r="17" spans="1:6" x14ac:dyDescent="0.25">
      <c r="A17" s="46" t="s">
        <v>70</v>
      </c>
      <c r="B17" s="41" t="s">
        <v>57</v>
      </c>
      <c r="D17" s="43">
        <v>6.1594202898550734E-2</v>
      </c>
      <c r="E17" s="44">
        <v>0.84713913043478262</v>
      </c>
      <c r="F17" s="45">
        <v>6.1266666666666664E-2</v>
      </c>
    </row>
    <row r="18" spans="1:6" x14ac:dyDescent="0.25">
      <c r="A18" s="46" t="s">
        <v>71</v>
      </c>
      <c r="B18" s="41" t="s">
        <v>57</v>
      </c>
      <c r="D18" s="43">
        <v>4.4166666666666667E-2</v>
      </c>
      <c r="E18" s="44">
        <v>0.47863999999999995</v>
      </c>
      <c r="F18" s="45">
        <v>0.12747666666666668</v>
      </c>
    </row>
    <row r="19" spans="1:6" x14ac:dyDescent="0.25">
      <c r="A19" s="46" t="s">
        <v>72</v>
      </c>
      <c r="B19" s="41" t="s">
        <v>57</v>
      </c>
      <c r="D19" s="43">
        <v>6.2229166666666662E-2</v>
      </c>
      <c r="E19" s="44">
        <v>0.54717749999999998</v>
      </c>
      <c r="F19" s="45">
        <v>0.18472333333333335</v>
      </c>
    </row>
    <row r="20" spans="1:6" x14ac:dyDescent="0.25">
      <c r="A20" s="46" t="s">
        <v>73</v>
      </c>
      <c r="B20" s="41" t="s">
        <v>57</v>
      </c>
      <c r="D20" s="43">
        <v>5.6666666666666664E-2</v>
      </c>
      <c r="E20" s="44">
        <v>0.52276</v>
      </c>
      <c r="F20" s="45">
        <v>0.11296333333333332</v>
      </c>
    </row>
    <row r="21" spans="1:6" x14ac:dyDescent="0.25">
      <c r="A21" s="46" t="s">
        <v>74</v>
      </c>
      <c r="B21" s="41" t="s">
        <v>57</v>
      </c>
      <c r="D21" s="43">
        <v>4.804166666666667E-2</v>
      </c>
      <c r="E21" s="44">
        <v>0.45108833333333337</v>
      </c>
      <c r="F21" s="45">
        <v>0.12415</v>
      </c>
    </row>
    <row r="22" spans="1:6" x14ac:dyDescent="0.25">
      <c r="A22" s="46" t="s">
        <v>75</v>
      </c>
      <c r="B22" s="41" t="s">
        <v>57</v>
      </c>
      <c r="D22" s="43">
        <v>7.2000000000000008E-2</v>
      </c>
      <c r="E22" s="44">
        <v>0.78060999999999992</v>
      </c>
      <c r="F22" s="45">
        <v>9.7100000000000016E-3</v>
      </c>
    </row>
    <row r="23" spans="1:6" x14ac:dyDescent="0.25">
      <c r="A23" s="46" t="s">
        <v>76</v>
      </c>
      <c r="B23" s="41" t="s">
        <v>57</v>
      </c>
      <c r="D23" s="43">
        <v>2.3606000423431396E-2</v>
      </c>
      <c r="E23" s="44">
        <v>0.2362773329099018</v>
      </c>
      <c r="F23" s="45">
        <v>1.2443333333333336E-2</v>
      </c>
    </row>
    <row r="24" spans="1:6" x14ac:dyDescent="0.25">
      <c r="A24" s="46" t="s">
        <v>77</v>
      </c>
      <c r="B24" s="41" t="s">
        <v>57</v>
      </c>
      <c r="D24" s="43">
        <v>7.2916666666666671E-2</v>
      </c>
      <c r="E24" s="44">
        <v>0.8083499999999999</v>
      </c>
      <c r="F24" s="45">
        <v>1.6033333333333333E-2</v>
      </c>
    </row>
    <row r="25" spans="1:6" x14ac:dyDescent="0.25">
      <c r="A25" s="46" t="s">
        <v>78</v>
      </c>
      <c r="B25" s="41" t="s">
        <v>57</v>
      </c>
      <c r="D25" s="43">
        <v>6.8750000000000006E-2</v>
      </c>
      <c r="E25" s="44">
        <v>0.80448333333333333</v>
      </c>
      <c r="F25" s="45">
        <v>1.1833333333333333E-2</v>
      </c>
    </row>
    <row r="26" spans="1:6" x14ac:dyDescent="0.25">
      <c r="A26" s="46" t="s">
        <v>79</v>
      </c>
      <c r="B26" s="41" t="s">
        <v>57</v>
      </c>
      <c r="D26" s="43">
        <v>6.4311594202898559E-2</v>
      </c>
      <c r="E26" s="44">
        <v>0.87265507246376817</v>
      </c>
      <c r="F26" s="45">
        <v>1.0933333333333335E-2</v>
      </c>
    </row>
    <row r="27" spans="1:6" x14ac:dyDescent="0.25">
      <c r="A27" s="46" t="s">
        <v>80</v>
      </c>
      <c r="B27" s="41" t="s">
        <v>57</v>
      </c>
      <c r="D27" s="43">
        <v>8.895833333333332E-2</v>
      </c>
      <c r="E27" s="44">
        <v>0.81617500000000009</v>
      </c>
      <c r="F27" s="45">
        <v>2.12E-2</v>
      </c>
    </row>
    <row r="28" spans="1:6" x14ac:dyDescent="0.25">
      <c r="A28" s="46" t="s">
        <v>81</v>
      </c>
      <c r="B28" s="41" t="s">
        <v>57</v>
      </c>
      <c r="D28" s="43">
        <v>7.1557971014492752E-2</v>
      </c>
      <c r="E28" s="44">
        <v>0.83824202898550726</v>
      </c>
      <c r="F28" s="45">
        <v>9.566666666666666E-3</v>
      </c>
    </row>
    <row r="29" spans="1:6" x14ac:dyDescent="0.25">
      <c r="A29" s="46" t="s">
        <v>82</v>
      </c>
      <c r="B29" s="41" t="s">
        <v>57</v>
      </c>
      <c r="D29" s="43">
        <v>4.7427536231884074E-2</v>
      </c>
      <c r="E29" s="44">
        <v>0.88840579710144918</v>
      </c>
      <c r="F29" s="45">
        <v>6.6666666666666662E-3</v>
      </c>
    </row>
    <row r="30" spans="1:6" x14ac:dyDescent="0.25">
      <c r="A30" s="46" t="s">
        <v>83</v>
      </c>
      <c r="B30" s="41" t="s">
        <v>57</v>
      </c>
      <c r="D30" s="43">
        <v>7.0269497747421264E-2</v>
      </c>
      <c r="E30" s="44">
        <v>0.83869383558591215</v>
      </c>
      <c r="F30" s="45">
        <v>1.2260000000000002E-2</v>
      </c>
    </row>
    <row r="31" spans="1:6" x14ac:dyDescent="0.25">
      <c r="A31" s="46" t="s">
        <v>84</v>
      </c>
      <c r="B31" s="41" t="s">
        <v>57</v>
      </c>
      <c r="D31" s="43">
        <v>4.8208333333333325E-2</v>
      </c>
      <c r="E31" s="44">
        <v>0.86148499999999995</v>
      </c>
      <c r="F31" s="45">
        <v>1.6393333333333329E-2</v>
      </c>
    </row>
    <row r="32" spans="1:6" x14ac:dyDescent="0.25">
      <c r="A32" s="46" t="s">
        <v>85</v>
      </c>
      <c r="B32" s="41" t="s">
        <v>57</v>
      </c>
      <c r="D32" s="43">
        <v>2.3606000423431396E-2</v>
      </c>
      <c r="E32" s="44">
        <v>0.13944399957656858</v>
      </c>
      <c r="F32" s="45">
        <v>1.6369999999999999E-2</v>
      </c>
    </row>
    <row r="33" spans="1:6" x14ac:dyDescent="0.25">
      <c r="A33" s="46" t="s">
        <v>86</v>
      </c>
      <c r="B33" s="41" t="s">
        <v>57</v>
      </c>
      <c r="D33" s="43">
        <v>2.2229166666666664E-2</v>
      </c>
      <c r="E33" s="44">
        <v>0.79816416666666667</v>
      </c>
      <c r="F33" s="45">
        <v>0.13371333333333335</v>
      </c>
    </row>
    <row r="34" spans="1:6" x14ac:dyDescent="0.25">
      <c r="A34" s="46" t="s">
        <v>87</v>
      </c>
      <c r="B34" s="41" t="s">
        <v>57</v>
      </c>
      <c r="D34" s="43">
        <v>1.2693332926432292E-2</v>
      </c>
      <c r="E34" s="44">
        <v>0.8550400004069012</v>
      </c>
      <c r="F34" s="45">
        <v>3.0000000000000001E-3</v>
      </c>
    </row>
    <row r="35" spans="1:6" x14ac:dyDescent="0.25">
      <c r="A35" s="46" t="s">
        <v>88</v>
      </c>
      <c r="B35" s="41" t="s">
        <v>57</v>
      </c>
      <c r="D35" s="43">
        <v>0.12515066502888997</v>
      </c>
      <c r="E35" s="44">
        <v>0.73298266830444336</v>
      </c>
      <c r="F35" s="45">
        <v>1.7533333333333331E-2</v>
      </c>
    </row>
    <row r="36" spans="1:6" x14ac:dyDescent="0.25">
      <c r="A36" s="46" t="s">
        <v>89</v>
      </c>
      <c r="B36" s="41" t="s">
        <v>57</v>
      </c>
      <c r="D36" s="43">
        <v>7.1874999999999994E-2</v>
      </c>
      <c r="E36" s="44">
        <v>0.79079166666666656</v>
      </c>
      <c r="F36" s="45">
        <v>1.4666666666666666E-2</v>
      </c>
    </row>
    <row r="37" spans="1:6" x14ac:dyDescent="0.25">
      <c r="A37" s="46" t="s">
        <v>90</v>
      </c>
      <c r="B37" s="41" t="s">
        <v>57</v>
      </c>
      <c r="D37" s="43">
        <v>0.11380999619166056</v>
      </c>
      <c r="E37" s="44">
        <v>0.75785666666666662</v>
      </c>
      <c r="F37" s="45">
        <v>1.4633333333333332E-2</v>
      </c>
    </row>
    <row r="38" spans="1:6" x14ac:dyDescent="0.25">
      <c r="A38" s="46" t="s">
        <v>91</v>
      </c>
      <c r="B38" s="41" t="s">
        <v>57</v>
      </c>
      <c r="D38" s="43">
        <v>9.7907826086956501E-2</v>
      </c>
      <c r="E38" s="44">
        <v>0.75092550724637686</v>
      </c>
      <c r="F38" s="45">
        <v>1.3666666666666669E-2</v>
      </c>
    </row>
    <row r="39" spans="1:6" x14ac:dyDescent="0.25">
      <c r="A39" s="46" t="s">
        <v>92</v>
      </c>
      <c r="B39" s="41" t="s">
        <v>57</v>
      </c>
      <c r="D39" s="43">
        <v>0.1187913043478261</v>
      </c>
      <c r="E39" s="44">
        <v>0.77770869565217382</v>
      </c>
      <c r="F39" s="45">
        <v>5.79E-2</v>
      </c>
    </row>
    <row r="40" spans="1:6" x14ac:dyDescent="0.25">
      <c r="A40" s="46" t="s">
        <v>93</v>
      </c>
      <c r="B40" s="41" t="s">
        <v>57</v>
      </c>
      <c r="D40" s="43">
        <v>5.8125000000000003E-2</v>
      </c>
      <c r="E40" s="44">
        <v>0.32522166666666669</v>
      </c>
      <c r="F40" s="45">
        <v>1.1583333333333333E-2</v>
      </c>
    </row>
    <row r="41" spans="1:6" x14ac:dyDescent="0.25">
      <c r="A41" s="46" t="s">
        <v>94</v>
      </c>
      <c r="B41" s="41" t="s">
        <v>57</v>
      </c>
      <c r="D41" s="43">
        <v>7.0083333333333331E-2</v>
      </c>
      <c r="E41" s="44">
        <v>0.45058333333333339</v>
      </c>
      <c r="F41" s="45">
        <v>1.3376666666666665E-2</v>
      </c>
    </row>
    <row r="42" spans="1:6" x14ac:dyDescent="0.25">
      <c r="A42" s="46" t="s">
        <v>95</v>
      </c>
      <c r="B42" s="41" t="s">
        <v>57</v>
      </c>
      <c r="D42" s="43">
        <v>8.7916799999999989E-2</v>
      </c>
      <c r="E42" s="44">
        <v>0.62431653333333348</v>
      </c>
      <c r="F42" s="45">
        <v>0.17236666666666667</v>
      </c>
    </row>
    <row r="43" spans="1:6" x14ac:dyDescent="0.25">
      <c r="A43" s="46" t="s">
        <v>96</v>
      </c>
      <c r="B43" s="41" t="s">
        <v>57</v>
      </c>
      <c r="D43" s="43">
        <v>9.9956521739130444E-2</v>
      </c>
      <c r="E43" s="44">
        <v>0.77944347826086957</v>
      </c>
      <c r="F43" s="45">
        <v>1.3033333333333334E-2</v>
      </c>
    </row>
    <row r="44" spans="1:6" x14ac:dyDescent="0.25">
      <c r="A44" s="46" t="s">
        <v>97</v>
      </c>
      <c r="B44" s="41" t="s">
        <v>57</v>
      </c>
      <c r="D44" s="43">
        <v>0.10320799999999998</v>
      </c>
      <c r="E44" s="44">
        <v>0.76622533333333354</v>
      </c>
      <c r="F44" s="45">
        <v>1.9699999999999999E-2</v>
      </c>
    </row>
    <row r="45" spans="1:6" x14ac:dyDescent="0.25">
      <c r="A45" s="46" t="s">
        <v>98</v>
      </c>
      <c r="B45" s="41" t="s">
        <v>57</v>
      </c>
      <c r="D45" s="43">
        <v>5.9782608695652176E-3</v>
      </c>
      <c r="E45" s="44">
        <v>0.87148843913043494</v>
      </c>
    </row>
    <row r="46" spans="1:6" x14ac:dyDescent="0.25">
      <c r="A46" s="46" t="s">
        <v>99</v>
      </c>
      <c r="B46" s="41" t="s">
        <v>57</v>
      </c>
      <c r="D46" s="43">
        <v>7.2137681159420292E-2</v>
      </c>
      <c r="E46" s="44">
        <v>0.78872898550724624</v>
      </c>
      <c r="F46" s="45">
        <v>1.9033333333333333E-2</v>
      </c>
    </row>
    <row r="47" spans="1:6" x14ac:dyDescent="0.25">
      <c r="A47" s="46" t="s">
        <v>100</v>
      </c>
      <c r="B47" s="41" t="s">
        <v>57</v>
      </c>
      <c r="D47" s="43">
        <v>6.5895833333333334E-2</v>
      </c>
      <c r="E47" s="44">
        <v>0.28555749999999996</v>
      </c>
      <c r="F47" s="45">
        <v>6.0899999999999999E-3</v>
      </c>
    </row>
    <row r="48" spans="1:6" x14ac:dyDescent="0.25">
      <c r="A48" s="46" t="s">
        <v>101</v>
      </c>
      <c r="B48" s="41" t="s">
        <v>57</v>
      </c>
      <c r="D48" s="43">
        <v>3.2282608695652179E-2</v>
      </c>
      <c r="E48" s="44">
        <v>0.17135072463768108</v>
      </c>
      <c r="F48" s="45">
        <v>2.353333333333333E-2</v>
      </c>
    </row>
    <row r="49" spans="1:6" x14ac:dyDescent="0.25">
      <c r="A49" s="46" t="s">
        <v>102</v>
      </c>
      <c r="B49" s="41" t="s">
        <v>57</v>
      </c>
      <c r="D49" s="43">
        <v>5.8333333333333336E-3</v>
      </c>
      <c r="E49" s="44">
        <v>0.89336666666666675</v>
      </c>
      <c r="F49" s="45">
        <v>3.7000000000000002E-3</v>
      </c>
    </row>
    <row r="50" spans="1:6" x14ac:dyDescent="0.25">
      <c r="A50" s="46" t="s">
        <v>103</v>
      </c>
      <c r="B50" s="41" t="s">
        <v>57</v>
      </c>
      <c r="D50" s="43">
        <v>2.5520833333333336E-2</v>
      </c>
      <c r="E50" s="44">
        <v>0.30684916666666667</v>
      </c>
      <c r="F50" s="45">
        <v>4.8496666666666667E-2</v>
      </c>
    </row>
    <row r="51" spans="1:6" x14ac:dyDescent="0.25">
      <c r="A51" s="46" t="s">
        <v>104</v>
      </c>
      <c r="B51" s="41" t="s">
        <v>57</v>
      </c>
      <c r="D51" s="43">
        <v>0.1235</v>
      </c>
      <c r="E51" s="44">
        <v>0.59566666666666668</v>
      </c>
      <c r="F51" s="45">
        <v>5.6933333333333343E-2</v>
      </c>
    </row>
    <row r="52" spans="1:6" x14ac:dyDescent="0.25">
      <c r="A52" s="46" t="s">
        <v>105</v>
      </c>
      <c r="B52" s="41" t="s">
        <v>57</v>
      </c>
      <c r="D52" s="43">
        <v>0.11343</v>
      </c>
      <c r="E52" s="44">
        <v>0.5651033333333334</v>
      </c>
      <c r="F52" s="45">
        <v>3.5799999999999998E-2</v>
      </c>
    </row>
    <row r="53" spans="1:6" x14ac:dyDescent="0.25">
      <c r="A53" s="46" t="s">
        <v>106</v>
      </c>
      <c r="B53" s="41" t="s">
        <v>57</v>
      </c>
      <c r="D53" s="43">
        <v>0.11950999600092567</v>
      </c>
      <c r="E53" s="44">
        <v>0.44118999999999992</v>
      </c>
      <c r="F53" s="45">
        <v>2.7266666666666665E-2</v>
      </c>
    </row>
    <row r="54" spans="1:6" x14ac:dyDescent="0.25">
      <c r="A54" s="46" t="s">
        <v>107</v>
      </c>
      <c r="B54" s="41" t="s">
        <v>57</v>
      </c>
      <c r="D54" s="43">
        <v>8.3030000000000007E-2</v>
      </c>
      <c r="E54" s="44">
        <v>0.56396999999999997</v>
      </c>
      <c r="F54" s="45">
        <v>3.1099999999999999E-2</v>
      </c>
    </row>
    <row r="55" spans="1:6" x14ac:dyDescent="0.25">
      <c r="A55" s="46" t="s">
        <v>108</v>
      </c>
      <c r="B55" s="41" t="s">
        <v>57</v>
      </c>
      <c r="D55" s="43">
        <v>9.4251666666666664E-2</v>
      </c>
      <c r="E55" s="44">
        <v>0.499415</v>
      </c>
      <c r="F55" s="45">
        <v>3.6533333333333334E-2</v>
      </c>
    </row>
    <row r="56" spans="1:6" x14ac:dyDescent="0.25">
      <c r="A56" s="46" t="s">
        <v>109</v>
      </c>
      <c r="B56" s="41" t="s">
        <v>57</v>
      </c>
      <c r="D56" s="43">
        <v>7.9535652173913049E-2</v>
      </c>
      <c r="E56" s="44">
        <v>0.58646434782608692</v>
      </c>
      <c r="F56" s="45">
        <v>3.1033333333333336E-2</v>
      </c>
    </row>
    <row r="57" spans="1:6" x14ac:dyDescent="0.25">
      <c r="A57" s="46" t="s">
        <v>110</v>
      </c>
      <c r="B57" s="41" t="s">
        <v>57</v>
      </c>
      <c r="D57" s="43">
        <v>8.3979999999999999E-2</v>
      </c>
      <c r="E57" s="44">
        <v>0.61451999999999996</v>
      </c>
      <c r="F57" s="45">
        <v>2.8399999999999998E-2</v>
      </c>
    </row>
    <row r="58" spans="1:6" x14ac:dyDescent="0.25">
      <c r="A58" s="46" t="s">
        <v>111</v>
      </c>
      <c r="B58" s="41" t="s">
        <v>57</v>
      </c>
      <c r="D58" s="43">
        <v>0.1074069964059194</v>
      </c>
      <c r="E58" s="44">
        <v>0.42016633692741384</v>
      </c>
      <c r="F58" s="45">
        <v>8.7929999999999994E-2</v>
      </c>
    </row>
    <row r="59" spans="1:6" x14ac:dyDescent="0.25">
      <c r="A59" s="46" t="s">
        <v>112</v>
      </c>
      <c r="B59" s="41" t="s">
        <v>57</v>
      </c>
      <c r="D59" s="43">
        <v>0.10104199661890666</v>
      </c>
      <c r="E59" s="44">
        <v>0.43767800338109342</v>
      </c>
      <c r="F59" s="45">
        <v>0.20136666666666667</v>
      </c>
    </row>
    <row r="60" spans="1:6" x14ac:dyDescent="0.25">
      <c r="A60" s="46" t="s">
        <v>113</v>
      </c>
      <c r="B60" s="41" t="s">
        <v>57</v>
      </c>
      <c r="D60" s="43">
        <v>9.8533996702829987E-2</v>
      </c>
      <c r="E60" s="44">
        <v>0.45947933663050333</v>
      </c>
      <c r="F60" s="45">
        <v>9.6346666666666664E-2</v>
      </c>
    </row>
    <row r="61" spans="1:6" x14ac:dyDescent="0.25">
      <c r="A61" s="46" t="s">
        <v>114</v>
      </c>
      <c r="B61" s="41" t="s">
        <v>57</v>
      </c>
      <c r="D61" s="43">
        <v>8.7095997085571281E-2</v>
      </c>
      <c r="E61" s="44">
        <v>0.48132733624776203</v>
      </c>
      <c r="F61" s="45">
        <v>0.22670333333333331</v>
      </c>
    </row>
    <row r="62" spans="1:6" x14ac:dyDescent="0.25">
      <c r="A62" s="46" t="s">
        <v>115</v>
      </c>
      <c r="B62" s="41" t="s">
        <v>57</v>
      </c>
      <c r="D62" s="43">
        <v>6.9027000000000005E-2</v>
      </c>
      <c r="E62" s="44">
        <v>0.57379633333333324</v>
      </c>
      <c r="F62" s="45">
        <v>5.4770000000000006E-2</v>
      </c>
    </row>
    <row r="63" spans="1:6" x14ac:dyDescent="0.25">
      <c r="A63" s="46" t="s">
        <v>116</v>
      </c>
      <c r="B63" s="41" t="s">
        <v>57</v>
      </c>
      <c r="D63" s="43">
        <v>6.0192000000000002E-2</v>
      </c>
      <c r="E63" s="44">
        <v>0.49343133333333339</v>
      </c>
      <c r="F63" s="45">
        <v>0.40860333333333337</v>
      </c>
    </row>
    <row r="64" spans="1:6" x14ac:dyDescent="0.25">
      <c r="A64" s="46" t="s">
        <v>117</v>
      </c>
      <c r="B64" s="41" t="s">
        <v>57</v>
      </c>
      <c r="D64" s="43">
        <v>9.9270833333333364E-2</v>
      </c>
      <c r="E64" s="44">
        <v>0.70312583333333334</v>
      </c>
      <c r="F64" s="45">
        <v>0.15940999999999997</v>
      </c>
    </row>
    <row r="65" spans="1:6" x14ac:dyDescent="0.25">
      <c r="A65" s="46" t="s">
        <v>118</v>
      </c>
      <c r="B65" s="41" t="s">
        <v>57</v>
      </c>
      <c r="D65" s="43">
        <v>2.2916666666666669E-2</v>
      </c>
      <c r="E65" s="44">
        <v>0.23311666666666667</v>
      </c>
      <c r="F65" s="45">
        <v>3.0333333333333328E-3</v>
      </c>
    </row>
    <row r="66" spans="1:6" x14ac:dyDescent="0.25">
      <c r="A66" s="46" t="s">
        <v>119</v>
      </c>
      <c r="B66" s="41" t="s">
        <v>57</v>
      </c>
      <c r="D66" s="43">
        <v>0.10524100000000003</v>
      </c>
      <c r="E66" s="44">
        <v>0.74555899999999997</v>
      </c>
      <c r="F66" s="45">
        <v>3.3009999999999998E-2</v>
      </c>
    </row>
    <row r="68" spans="1:6" x14ac:dyDescent="0.25">
      <c r="A68" s="40" t="s">
        <v>120</v>
      </c>
    </row>
    <row r="70" spans="1:6" x14ac:dyDescent="0.25">
      <c r="A70" s="46" t="s">
        <v>121</v>
      </c>
      <c r="B70" s="41" t="s">
        <v>57</v>
      </c>
      <c r="D70" s="43">
        <v>1.4437500000000001E-2</v>
      </c>
      <c r="E70" s="44">
        <v>0.10760916666666669</v>
      </c>
      <c r="F70" s="45">
        <v>7.2933333333333331E-3</v>
      </c>
    </row>
    <row r="71" spans="1:6" x14ac:dyDescent="0.25">
      <c r="A71" s="46" t="s">
        <v>122</v>
      </c>
      <c r="B71" s="41" t="s">
        <v>57</v>
      </c>
      <c r="D71" s="43">
        <v>1.7463768115942028E-2</v>
      </c>
      <c r="E71" s="44">
        <v>8.3602898550724683E-2</v>
      </c>
      <c r="F71" s="45">
        <v>5.3666666666666672E-3</v>
      </c>
    </row>
    <row r="72" spans="1:6" x14ac:dyDescent="0.25">
      <c r="A72" s="46" t="s">
        <v>123</v>
      </c>
      <c r="B72" s="41" t="s">
        <v>57</v>
      </c>
      <c r="D72" s="43">
        <v>6.0869565217391312E-3</v>
      </c>
      <c r="E72" s="44">
        <v>3.3013043478260895E-2</v>
      </c>
    </row>
    <row r="73" spans="1:6" x14ac:dyDescent="0.25">
      <c r="A73" s="46" t="s">
        <v>124</v>
      </c>
      <c r="B73" s="41" t="s">
        <v>57</v>
      </c>
      <c r="D73" s="43">
        <v>9.6014492753623178E-3</v>
      </c>
      <c r="E73" s="44">
        <v>2.6665217391304306E-2</v>
      </c>
      <c r="F73" s="45">
        <v>5.9999999999999995E-4</v>
      </c>
    </row>
    <row r="74" spans="1:6" x14ac:dyDescent="0.25">
      <c r="A74" s="46" t="s">
        <v>125</v>
      </c>
      <c r="B74" s="41" t="s">
        <v>57</v>
      </c>
      <c r="D74" s="43">
        <v>3.9375E-3</v>
      </c>
      <c r="E74" s="44">
        <v>5.9819166666666618E-2</v>
      </c>
      <c r="F74" s="45">
        <v>7.9900000000000006E-3</v>
      </c>
    </row>
    <row r="75" spans="1:6" x14ac:dyDescent="0.25">
      <c r="A75" s="46" t="s">
        <v>126</v>
      </c>
      <c r="B75" s="41" t="s">
        <v>57</v>
      </c>
      <c r="D75" s="43">
        <v>6.7083333333333335E-3</v>
      </c>
      <c r="E75" s="44">
        <v>6.1228333333333385E-2</v>
      </c>
      <c r="F75" s="45">
        <v>1.16E-3</v>
      </c>
    </row>
    <row r="76" spans="1:6" x14ac:dyDescent="0.25">
      <c r="A76" s="46" t="s">
        <v>127</v>
      </c>
      <c r="B76" s="41" t="s">
        <v>57</v>
      </c>
      <c r="D76" s="43">
        <v>1.125E-2</v>
      </c>
      <c r="E76" s="44">
        <v>2.9770000000000071E-2</v>
      </c>
      <c r="F76" s="45">
        <v>1.99E-3</v>
      </c>
    </row>
    <row r="77" spans="1:6" x14ac:dyDescent="0.25">
      <c r="A77" s="46" t="s">
        <v>128</v>
      </c>
      <c r="B77" s="41" t="s">
        <v>57</v>
      </c>
      <c r="D77" s="43">
        <v>1.141304347826087E-2</v>
      </c>
      <c r="E77" s="44">
        <v>4.292028985507236E-2</v>
      </c>
      <c r="F77" s="45">
        <v>1.4000000000000002E-3</v>
      </c>
    </row>
    <row r="78" spans="1:6" x14ac:dyDescent="0.25">
      <c r="A78" s="46" t="s">
        <v>129</v>
      </c>
      <c r="B78" s="41" t="s">
        <v>57</v>
      </c>
      <c r="D78" s="43">
        <v>1.0687500000000001E-2</v>
      </c>
      <c r="E78" s="44">
        <v>4.1869166666666596E-2</v>
      </c>
      <c r="F78" s="45">
        <v>8.2133333333333329E-3</v>
      </c>
    </row>
    <row r="79" spans="1:6" x14ac:dyDescent="0.25">
      <c r="A79" s="46" t="s">
        <v>130</v>
      </c>
      <c r="B79" s="41" t="s">
        <v>57</v>
      </c>
      <c r="D79" s="43">
        <v>6.3958333333333332E-3</v>
      </c>
      <c r="E79" s="44">
        <v>7.8674199999999986E-2</v>
      </c>
      <c r="F79" s="45">
        <v>1.3900000000000002E-3</v>
      </c>
    </row>
    <row r="80" spans="1:6" x14ac:dyDescent="0.25">
      <c r="A80" s="46" t="s">
        <v>131</v>
      </c>
      <c r="B80" s="41" t="s">
        <v>57</v>
      </c>
      <c r="D80" s="43">
        <v>1.4437500000000001E-2</v>
      </c>
      <c r="E80" s="44">
        <v>4.6309166666666568E-2</v>
      </c>
      <c r="F80" s="45">
        <v>1.06E-3</v>
      </c>
    </row>
    <row r="81" spans="1:6" x14ac:dyDescent="0.25">
      <c r="A81" s="46" t="s">
        <v>132</v>
      </c>
      <c r="B81" s="41" t="s">
        <v>57</v>
      </c>
      <c r="D81" s="43">
        <v>2.6884057971014494E-2</v>
      </c>
      <c r="E81" s="44">
        <v>2.2515942028985422E-2</v>
      </c>
      <c r="F81" s="45">
        <v>2.3666666666666667E-3</v>
      </c>
    </row>
    <row r="82" spans="1:6" x14ac:dyDescent="0.25">
      <c r="A82" s="46" t="s">
        <v>133</v>
      </c>
      <c r="B82" s="41" t="s">
        <v>57</v>
      </c>
      <c r="D82" s="43">
        <v>7.5833333333333334E-3</v>
      </c>
      <c r="E82" s="44">
        <v>4.2723333333333446E-2</v>
      </c>
      <c r="F82" s="45">
        <v>6.9000000000000008E-4</v>
      </c>
    </row>
    <row r="83" spans="1:6" x14ac:dyDescent="0.25">
      <c r="A83" s="46" t="s">
        <v>134</v>
      </c>
      <c r="B83" s="41" t="s">
        <v>57</v>
      </c>
      <c r="D83" s="43">
        <v>6.0833333333333338E-3</v>
      </c>
      <c r="E83" s="44">
        <v>1.7453333333333473E-2</v>
      </c>
      <c r="F83" s="45">
        <v>1.2900000000000001E-3</v>
      </c>
    </row>
    <row r="84" spans="1:6" x14ac:dyDescent="0.25">
      <c r="A84" s="46" t="s">
        <v>135</v>
      </c>
      <c r="B84" s="41" t="s">
        <v>57</v>
      </c>
      <c r="D84" s="43">
        <v>1.3478260869565217E-2</v>
      </c>
      <c r="E84" s="44">
        <v>1.6955072463768251E-2</v>
      </c>
      <c r="F84" s="45">
        <v>1.6000000000000001E-3</v>
      </c>
    </row>
    <row r="85" spans="1:6" x14ac:dyDescent="0.25">
      <c r="A85" s="46" t="s">
        <v>136</v>
      </c>
      <c r="B85" s="41" t="s">
        <v>57</v>
      </c>
      <c r="D85" s="43">
        <v>1.6884057971014495E-2</v>
      </c>
      <c r="E85" s="44">
        <v>2.4282608695652179E-2</v>
      </c>
      <c r="F85" s="45">
        <v>1.2333333333333335E-3</v>
      </c>
    </row>
    <row r="86" spans="1:6" x14ac:dyDescent="0.25">
      <c r="A86" s="46" t="s">
        <v>137</v>
      </c>
      <c r="B86" s="41" t="s">
        <v>57</v>
      </c>
      <c r="D86" s="43">
        <v>9.0624999999999994E-3</v>
      </c>
      <c r="E86" s="44">
        <v>2.4934166666666611E-2</v>
      </c>
      <c r="F86" s="45">
        <v>1.9166666666666666E-3</v>
      </c>
    </row>
    <row r="87" spans="1:6" x14ac:dyDescent="0.25">
      <c r="A87" s="46" t="s">
        <v>138</v>
      </c>
      <c r="B87" s="41" t="s">
        <v>57</v>
      </c>
      <c r="D87" s="43">
        <v>2.6583333333333334E-2</v>
      </c>
      <c r="E87" s="44">
        <v>5.2409999999999984E-2</v>
      </c>
      <c r="F87" s="45">
        <v>4.763333333333333E-3</v>
      </c>
    </row>
    <row r="88" spans="1:6" x14ac:dyDescent="0.25">
      <c r="A88" s="46" t="s">
        <v>139</v>
      </c>
      <c r="B88" s="41" t="s">
        <v>57</v>
      </c>
      <c r="D88" s="43">
        <v>7.0108695652173911E-2</v>
      </c>
      <c r="E88" s="44">
        <v>0.23905797101449278</v>
      </c>
      <c r="F88" s="45">
        <v>2.2000000000000001E-3</v>
      </c>
    </row>
    <row r="89" spans="1:6" x14ac:dyDescent="0.25">
      <c r="A89" s="46" t="s">
        <v>140</v>
      </c>
      <c r="B89" s="41" t="s">
        <v>57</v>
      </c>
      <c r="D89" s="43">
        <v>1.4125E-2</v>
      </c>
      <c r="E89" s="44">
        <v>6.8781666666666685E-2</v>
      </c>
      <c r="F89" s="45">
        <v>1.3966666666666669E-3</v>
      </c>
    </row>
    <row r="90" spans="1:6" x14ac:dyDescent="0.25">
      <c r="A90" s="46" t="s">
        <v>141</v>
      </c>
      <c r="B90" s="41" t="s">
        <v>57</v>
      </c>
      <c r="D90" s="43">
        <v>1.7681159420289857E-2</v>
      </c>
      <c r="E90" s="44">
        <v>3.3352173913043466E-2</v>
      </c>
      <c r="F90" s="45">
        <v>2.1666666666666666E-3</v>
      </c>
    </row>
    <row r="91" spans="1:6" x14ac:dyDescent="0.25">
      <c r="A91" s="46" t="s">
        <v>142</v>
      </c>
      <c r="B91" s="41" t="s">
        <v>57</v>
      </c>
      <c r="D91" s="43">
        <v>1.7041666666666667E-2</v>
      </c>
      <c r="E91" s="44">
        <v>5.7014999999999941E-2</v>
      </c>
      <c r="F91" s="45">
        <v>4.8470000000000006E-2</v>
      </c>
    </row>
    <row r="92" spans="1:6" x14ac:dyDescent="0.25">
      <c r="A92" s="46" t="s">
        <v>143</v>
      </c>
      <c r="B92" s="41" t="s">
        <v>57</v>
      </c>
      <c r="D92" s="43">
        <v>8.5208333333333334E-3</v>
      </c>
      <c r="E92" s="44">
        <v>0.18947583333333334</v>
      </c>
      <c r="F92" s="45">
        <v>1.6633333333333333E-3</v>
      </c>
    </row>
    <row r="93" spans="1:6" x14ac:dyDescent="0.25">
      <c r="A93" s="46" t="s">
        <v>144</v>
      </c>
      <c r="B93" s="41" t="s">
        <v>57</v>
      </c>
      <c r="D93" s="43">
        <v>1.0471014492753622E-2</v>
      </c>
      <c r="E93" s="44">
        <v>0.23982898550724638</v>
      </c>
      <c r="F93" s="45">
        <v>1.7000000000000001E-3</v>
      </c>
    </row>
    <row r="94" spans="1:6" x14ac:dyDescent="0.25">
      <c r="A94" s="46" t="s">
        <v>145</v>
      </c>
      <c r="B94" s="41" t="s">
        <v>57</v>
      </c>
      <c r="D94" s="43">
        <v>6.4166666666666669E-3</v>
      </c>
      <c r="E94" s="44">
        <v>0.18422333333333338</v>
      </c>
      <c r="F94" s="45">
        <v>8.7666666666666665E-4</v>
      </c>
    </row>
    <row r="95" spans="1:6" x14ac:dyDescent="0.25">
      <c r="A95" s="46" t="s">
        <v>146</v>
      </c>
      <c r="B95" s="41" t="s">
        <v>57</v>
      </c>
      <c r="D95" s="43">
        <v>1.257246376811594E-2</v>
      </c>
      <c r="E95" s="44">
        <v>0.28196086956521738</v>
      </c>
      <c r="F95" s="45">
        <v>1.3333333333333333E-3</v>
      </c>
    </row>
    <row r="96" spans="1:6" x14ac:dyDescent="0.25">
      <c r="A96" s="46" t="s">
        <v>147</v>
      </c>
      <c r="B96" s="41" t="s">
        <v>57</v>
      </c>
      <c r="D96" s="43">
        <v>5.5833333333333318E-2</v>
      </c>
      <c r="E96" s="44">
        <v>0.51222333333333336</v>
      </c>
      <c r="F96" s="45">
        <v>0.36615000000000003</v>
      </c>
    </row>
    <row r="97" spans="1:6" x14ac:dyDescent="0.25">
      <c r="A97" s="46" t="s">
        <v>148</v>
      </c>
      <c r="B97" s="41" t="s">
        <v>57</v>
      </c>
      <c r="D97" s="43">
        <v>1.1645833333333333E-2</v>
      </c>
      <c r="E97" s="44">
        <v>0.1194375</v>
      </c>
    </row>
    <row r="98" spans="1:6" x14ac:dyDescent="0.25">
      <c r="A98" s="46" t="s">
        <v>149</v>
      </c>
      <c r="B98" s="41" t="s">
        <v>57</v>
      </c>
      <c r="D98" s="43">
        <v>1.7717391304347824E-2</v>
      </c>
      <c r="E98" s="44">
        <v>0.14688260869565212</v>
      </c>
    </row>
    <row r="99" spans="1:6" x14ac:dyDescent="0.25">
      <c r="A99" s="46" t="s">
        <v>150</v>
      </c>
      <c r="B99" s="41" t="s">
        <v>57</v>
      </c>
      <c r="D99" s="43">
        <v>4.9666666666666665E-2</v>
      </c>
      <c r="E99" s="44">
        <v>0.35640333333333329</v>
      </c>
      <c r="F99" s="45">
        <v>0.13108666666666666</v>
      </c>
    </row>
    <row r="100" spans="1:6" x14ac:dyDescent="0.25">
      <c r="A100" s="46" t="s">
        <v>151</v>
      </c>
      <c r="B100" s="41" t="s">
        <v>57</v>
      </c>
      <c r="D100" s="43">
        <v>1.2916666666666667E-2</v>
      </c>
      <c r="E100" s="44">
        <v>0.14093000000000006</v>
      </c>
      <c r="F100" s="45">
        <v>8.9633333333333336E-3</v>
      </c>
    </row>
    <row r="101" spans="1:6" x14ac:dyDescent="0.25">
      <c r="A101" s="46" t="s">
        <v>152</v>
      </c>
      <c r="B101" s="41" t="s">
        <v>57</v>
      </c>
      <c r="D101" s="43">
        <v>6.7708333333333336E-3</v>
      </c>
      <c r="E101" s="44">
        <v>4.4682499999999951E-2</v>
      </c>
      <c r="F101" s="45">
        <v>1.4833333333333332E-3</v>
      </c>
    </row>
    <row r="102" spans="1:6" x14ac:dyDescent="0.25">
      <c r="A102" s="46" t="s">
        <v>153</v>
      </c>
      <c r="B102" s="41" t="s">
        <v>57</v>
      </c>
      <c r="D102" s="43">
        <v>1.2210144927536231E-2</v>
      </c>
      <c r="E102" s="44">
        <v>4.4289855072463691E-2</v>
      </c>
      <c r="F102" s="45">
        <v>1E-3</v>
      </c>
    </row>
    <row r="103" spans="1:6" x14ac:dyDescent="0.25">
      <c r="A103" s="46" t="s">
        <v>154</v>
      </c>
      <c r="B103" s="41" t="s">
        <v>57</v>
      </c>
      <c r="D103" s="43">
        <v>1.2937499999999999E-2</v>
      </c>
      <c r="E103" s="44">
        <v>7.2349166666666631E-2</v>
      </c>
      <c r="F103" s="45">
        <v>9.2666666666666678E-4</v>
      </c>
    </row>
    <row r="104" spans="1:6" x14ac:dyDescent="0.25">
      <c r="A104" s="46" t="s">
        <v>155</v>
      </c>
      <c r="B104" s="41" t="s">
        <v>57</v>
      </c>
      <c r="D104" s="43">
        <v>1.9456521739130435E-2</v>
      </c>
      <c r="E104" s="44">
        <v>0.11111014492753624</v>
      </c>
      <c r="F104" s="45">
        <v>8.9999999999999998E-4</v>
      </c>
    </row>
    <row r="105" spans="1:6" x14ac:dyDescent="0.25">
      <c r="A105" s="46" t="s">
        <v>156</v>
      </c>
      <c r="B105" s="41" t="s">
        <v>57</v>
      </c>
      <c r="D105" s="43">
        <v>1.2916666666666667E-2</v>
      </c>
      <c r="E105" s="44">
        <v>0.80535333333333337</v>
      </c>
      <c r="F105" s="45">
        <v>0.12249</v>
      </c>
    </row>
    <row r="106" spans="1:6" x14ac:dyDescent="0.25">
      <c r="A106" s="46" t="s">
        <v>157</v>
      </c>
      <c r="B106" s="41" t="s">
        <v>57</v>
      </c>
      <c r="D106" s="43">
        <v>2.1333333333333333E-2</v>
      </c>
      <c r="E106" s="44">
        <v>4.3666666666666624E-2</v>
      </c>
      <c r="F106" s="45">
        <v>4.5900000000000003E-3</v>
      </c>
    </row>
    <row r="107" spans="1:6" x14ac:dyDescent="0.25">
      <c r="A107" s="46" t="s">
        <v>158</v>
      </c>
      <c r="B107" s="41" t="s">
        <v>57</v>
      </c>
      <c r="D107" s="43">
        <v>3.6449275362318845E-2</v>
      </c>
      <c r="E107" s="44">
        <v>4.0250724637681153E-2</v>
      </c>
      <c r="F107" s="45">
        <v>2.6666666666666666E-3</v>
      </c>
    </row>
    <row r="108" spans="1:6" x14ac:dyDescent="0.25">
      <c r="A108" s="46" t="s">
        <v>159</v>
      </c>
      <c r="B108" s="41" t="s">
        <v>57</v>
      </c>
      <c r="D108" s="43">
        <v>1.5291666666666669E-2</v>
      </c>
      <c r="E108" s="44">
        <v>0.188525</v>
      </c>
      <c r="F108" s="45">
        <v>1.1233333333333334E-3</v>
      </c>
    </row>
    <row r="109" spans="1:6" x14ac:dyDescent="0.25">
      <c r="A109" s="46" t="s">
        <v>160</v>
      </c>
      <c r="B109" s="41" t="s">
        <v>57</v>
      </c>
      <c r="D109" s="43">
        <v>2.2826086956521739E-2</v>
      </c>
      <c r="E109" s="44">
        <v>0.22954057971014497</v>
      </c>
      <c r="F109" s="45">
        <v>1.3666666666666669E-3</v>
      </c>
    </row>
    <row r="110" spans="1:6" x14ac:dyDescent="0.25">
      <c r="A110" s="46" t="s">
        <v>161</v>
      </c>
      <c r="B110" s="41" t="s">
        <v>57</v>
      </c>
      <c r="D110" s="43">
        <v>3.2000000000000001E-2</v>
      </c>
      <c r="E110" s="44">
        <v>5.9739999999999932E-2</v>
      </c>
      <c r="F110" s="45">
        <v>5.8499999999999993E-3</v>
      </c>
    </row>
    <row r="111" spans="1:6" x14ac:dyDescent="0.25">
      <c r="A111" s="46" t="s">
        <v>162</v>
      </c>
      <c r="B111" s="41" t="s">
        <v>57</v>
      </c>
      <c r="D111" s="43">
        <v>1.8687499999999999E-2</v>
      </c>
      <c r="E111" s="44">
        <v>4.7522499999999905E-2</v>
      </c>
      <c r="F111" s="45">
        <v>2.8233333333333331E-3</v>
      </c>
    </row>
    <row r="112" spans="1:6" x14ac:dyDescent="0.25">
      <c r="A112" s="46" t="s">
        <v>163</v>
      </c>
      <c r="B112" s="41" t="s">
        <v>57</v>
      </c>
      <c r="D112" s="43">
        <v>1.95E-2</v>
      </c>
      <c r="E112" s="44">
        <v>4.8093333333333384E-2</v>
      </c>
      <c r="F112" s="45">
        <v>4.8056666666666664E-2</v>
      </c>
    </row>
    <row r="113" spans="1:6" x14ac:dyDescent="0.25">
      <c r="A113" s="46" t="s">
        <v>164</v>
      </c>
      <c r="B113" s="41" t="s">
        <v>57</v>
      </c>
      <c r="D113" s="43">
        <v>1.7101449275362321E-2</v>
      </c>
      <c r="E113" s="44">
        <v>8.853188405797098E-2</v>
      </c>
      <c r="F113" s="45">
        <v>8.0000000000000004E-4</v>
      </c>
    </row>
    <row r="114" spans="1:6" x14ac:dyDescent="0.25">
      <c r="A114" s="46" t="s">
        <v>165</v>
      </c>
      <c r="B114" s="41" t="s">
        <v>57</v>
      </c>
      <c r="D114" s="43">
        <v>1.865942028985507E-2</v>
      </c>
      <c r="E114" s="44">
        <v>3.3707246376811648E-2</v>
      </c>
      <c r="F114" s="45">
        <v>3.4999999999999996E-3</v>
      </c>
    </row>
    <row r="115" spans="1:6" x14ac:dyDescent="0.25">
      <c r="A115" s="46" t="s">
        <v>166</v>
      </c>
      <c r="B115" s="41" t="s">
        <v>57</v>
      </c>
      <c r="D115" s="43">
        <v>8.4791666666666678E-3</v>
      </c>
      <c r="E115" s="44">
        <v>6.6867499999999899E-2</v>
      </c>
      <c r="F115" s="45">
        <v>2.1833333333333336E-3</v>
      </c>
    </row>
    <row r="116" spans="1:6" x14ac:dyDescent="0.25">
      <c r="A116" s="46" t="s">
        <v>167</v>
      </c>
      <c r="B116" s="41" t="s">
        <v>57</v>
      </c>
      <c r="D116" s="43">
        <v>1.322463768115942E-2</v>
      </c>
      <c r="E116" s="44">
        <v>7.6600000000000001E-2</v>
      </c>
      <c r="F116" s="45">
        <v>1.7333333333333335E-3</v>
      </c>
    </row>
    <row r="117" spans="1:6" x14ac:dyDescent="0.25">
      <c r="A117" s="46" t="s">
        <v>168</v>
      </c>
      <c r="B117" s="41" t="s">
        <v>57</v>
      </c>
      <c r="D117" s="43">
        <v>1.1376811594202898E-2</v>
      </c>
      <c r="E117" s="44">
        <v>2.8533333333333438E-2</v>
      </c>
      <c r="F117" s="45">
        <v>1.4333333333333333E-3</v>
      </c>
    </row>
    <row r="118" spans="1:6" x14ac:dyDescent="0.25">
      <c r="A118" s="46" t="s">
        <v>169</v>
      </c>
      <c r="B118" s="41" t="s">
        <v>57</v>
      </c>
      <c r="D118" s="43">
        <v>4.1458333333333338E-3</v>
      </c>
      <c r="E118" s="44">
        <v>4.7934166666666653E-2</v>
      </c>
    </row>
    <row r="119" spans="1:6" x14ac:dyDescent="0.25">
      <c r="A119" s="46" t="s">
        <v>170</v>
      </c>
      <c r="B119" s="41" t="s">
        <v>57</v>
      </c>
      <c r="D119" s="43">
        <v>6.9927536231884071E-3</v>
      </c>
      <c r="E119" s="44">
        <v>4.1373913043478344E-2</v>
      </c>
      <c r="F119" s="45">
        <v>5.9999999999999995E-4</v>
      </c>
    </row>
    <row r="120" spans="1:6" x14ac:dyDescent="0.25">
      <c r="A120" s="46" t="s">
        <v>171</v>
      </c>
      <c r="B120" s="41" t="s">
        <v>57</v>
      </c>
      <c r="D120" s="43">
        <v>0.20874999999999999</v>
      </c>
      <c r="E120" s="44">
        <v>0.47954999999999998</v>
      </c>
      <c r="F120" s="45">
        <v>0.10386666666666669</v>
      </c>
    </row>
    <row r="121" spans="1:6" x14ac:dyDescent="0.25">
      <c r="A121" s="46" t="s">
        <v>172</v>
      </c>
      <c r="B121" s="41" t="s">
        <v>57</v>
      </c>
      <c r="D121" s="43">
        <v>2.8731884057971013E-2</v>
      </c>
      <c r="E121" s="44">
        <v>4.3334782608695589E-2</v>
      </c>
      <c r="F121" s="45">
        <v>5.4666666666666674E-3</v>
      </c>
    </row>
    <row r="122" spans="1:6" x14ac:dyDescent="0.25">
      <c r="A122" s="46" t="s">
        <v>173</v>
      </c>
      <c r="B122" s="41" t="s">
        <v>57</v>
      </c>
      <c r="D122" s="43">
        <v>1.6666666666666666E-2</v>
      </c>
      <c r="E122" s="44">
        <v>8.7076666666666677E-2</v>
      </c>
      <c r="F122" s="45">
        <v>6.5939999999999999E-2</v>
      </c>
    </row>
    <row r="123" spans="1:6" x14ac:dyDescent="0.25">
      <c r="A123" s="46" t="s">
        <v>174</v>
      </c>
      <c r="B123" s="41" t="s">
        <v>57</v>
      </c>
      <c r="D123" s="43">
        <v>1.9057971014492751E-2</v>
      </c>
      <c r="E123" s="44">
        <v>4.5175362318840617E-2</v>
      </c>
      <c r="F123" s="45">
        <v>2.1333333333333334E-3</v>
      </c>
    </row>
    <row r="124" spans="1:6" x14ac:dyDescent="0.25">
      <c r="A124" s="46" t="s">
        <v>175</v>
      </c>
      <c r="B124" s="41" t="s">
        <v>57</v>
      </c>
      <c r="D124" s="43">
        <v>1.2395833333333333E-2</v>
      </c>
      <c r="E124" s="44">
        <v>3.8754166666666763E-2</v>
      </c>
      <c r="F124" s="45">
        <v>2.6933333333333336E-3</v>
      </c>
    </row>
    <row r="125" spans="1:6" x14ac:dyDescent="0.25">
      <c r="A125" s="46" t="s">
        <v>176</v>
      </c>
      <c r="B125" s="41" t="s">
        <v>57</v>
      </c>
      <c r="D125" s="43">
        <v>1.996376811594203E-2</v>
      </c>
      <c r="E125" s="44">
        <v>2.5736231884057964E-2</v>
      </c>
      <c r="F125" s="45">
        <v>2.4333333333333334E-3</v>
      </c>
    </row>
    <row r="126" spans="1:6" x14ac:dyDescent="0.25">
      <c r="A126" s="46" t="s">
        <v>177</v>
      </c>
      <c r="B126" s="41" t="s">
        <v>57</v>
      </c>
      <c r="D126" s="43">
        <v>2.71875E-2</v>
      </c>
      <c r="E126" s="44">
        <v>4.2385833333333386E-2</v>
      </c>
      <c r="F126" s="45">
        <v>5.4346666666666675E-2</v>
      </c>
    </row>
    <row r="127" spans="1:6" x14ac:dyDescent="0.25">
      <c r="A127" s="46" t="s">
        <v>178</v>
      </c>
      <c r="B127" s="41" t="s">
        <v>57</v>
      </c>
      <c r="D127" s="43">
        <v>1.5543478260869565E-2</v>
      </c>
      <c r="E127" s="44">
        <v>0.87898985507246363</v>
      </c>
      <c r="F127" s="45">
        <v>2.7666666666666668E-3</v>
      </c>
    </row>
    <row r="128" spans="1:6" x14ac:dyDescent="0.25">
      <c r="A128" s="46" t="s">
        <v>179</v>
      </c>
      <c r="B128" s="41" t="s">
        <v>57</v>
      </c>
      <c r="D128" s="43">
        <v>1.2291666666666668E-2</v>
      </c>
      <c r="E128" s="44">
        <v>0.89194166666666663</v>
      </c>
      <c r="F128" s="45">
        <v>2.8666666666666667E-3</v>
      </c>
    </row>
    <row r="129" spans="1:6" x14ac:dyDescent="0.25">
      <c r="A129" s="46" t="s">
        <v>180</v>
      </c>
      <c r="B129" s="41" t="s">
        <v>57</v>
      </c>
      <c r="D129" s="43">
        <v>1.6166666666666666E-2</v>
      </c>
      <c r="E129" s="44">
        <v>0.87285333333333337</v>
      </c>
      <c r="F129" s="45">
        <v>4.6900000000000006E-3</v>
      </c>
    </row>
    <row r="130" spans="1:6" x14ac:dyDescent="0.25">
      <c r="A130" s="46" t="s">
        <v>181</v>
      </c>
      <c r="B130" s="41" t="s">
        <v>57</v>
      </c>
      <c r="D130" s="43">
        <v>5.2083333333333322E-3</v>
      </c>
      <c r="E130" s="44">
        <v>0.81149166666666672</v>
      </c>
      <c r="F130" s="45">
        <v>2.833333333333334E-3</v>
      </c>
    </row>
    <row r="131" spans="1:6" x14ac:dyDescent="0.25">
      <c r="A131" s="46" t="s">
        <v>182</v>
      </c>
      <c r="B131" s="41" t="s">
        <v>57</v>
      </c>
      <c r="D131" s="43">
        <v>4.1666666666666657E-2</v>
      </c>
      <c r="E131" s="44">
        <v>7.7583333333333296E-2</v>
      </c>
      <c r="F131" s="45">
        <v>1.0266666666666666E-3</v>
      </c>
    </row>
    <row r="132" spans="1:6" x14ac:dyDescent="0.25">
      <c r="A132" s="46" t="s">
        <v>183</v>
      </c>
      <c r="B132" s="41" t="s">
        <v>57</v>
      </c>
      <c r="D132" s="43">
        <v>2.0507246376811596E-2</v>
      </c>
      <c r="E132" s="44">
        <v>0.23232608695652171</v>
      </c>
      <c r="F132" s="45">
        <v>2.1333333333333334E-3</v>
      </c>
    </row>
    <row r="133" spans="1:6" x14ac:dyDescent="0.25">
      <c r="A133" s="46" t="s">
        <v>184</v>
      </c>
      <c r="B133" s="41" t="s">
        <v>57</v>
      </c>
      <c r="D133" s="43">
        <v>1.4021739130434783E-2</v>
      </c>
      <c r="E133" s="44">
        <v>6.1911594202898587E-2</v>
      </c>
      <c r="F133" s="45">
        <v>2.2000000000000001E-3</v>
      </c>
    </row>
    <row r="134" spans="1:6" x14ac:dyDescent="0.25">
      <c r="A134" s="46" t="s">
        <v>185</v>
      </c>
      <c r="B134" s="41" t="s">
        <v>57</v>
      </c>
      <c r="D134" s="43">
        <v>4.4124999999999998E-2</v>
      </c>
      <c r="E134" s="44">
        <v>0.23059166666666664</v>
      </c>
      <c r="F134" s="45">
        <v>3.9096666666666662E-2</v>
      </c>
    </row>
    <row r="135" spans="1:6" x14ac:dyDescent="0.25">
      <c r="A135" s="46" t="s">
        <v>186</v>
      </c>
      <c r="B135" s="41" t="s">
        <v>57</v>
      </c>
      <c r="D135" s="43">
        <v>5.7499999999999999E-3</v>
      </c>
      <c r="E135" s="44">
        <v>0.3009</v>
      </c>
      <c r="F135" s="45">
        <v>2.9833333333333335E-3</v>
      </c>
    </row>
    <row r="136" spans="1:6" x14ac:dyDescent="0.25">
      <c r="A136" s="46" t="s">
        <v>187</v>
      </c>
      <c r="B136" s="41" t="s">
        <v>57</v>
      </c>
      <c r="D136" s="43">
        <v>1.1304347826086959E-2</v>
      </c>
      <c r="E136" s="44">
        <v>0.36169565217391308</v>
      </c>
      <c r="F136" s="45">
        <v>3.0000000000000001E-3</v>
      </c>
    </row>
    <row r="137" spans="1:6" x14ac:dyDescent="0.25">
      <c r="A137" s="46" t="s">
        <v>188</v>
      </c>
      <c r="B137" s="41" t="s">
        <v>57</v>
      </c>
      <c r="D137" s="43">
        <v>2.0625000000000001E-2</v>
      </c>
      <c r="E137" s="44">
        <v>0.80304166666666665</v>
      </c>
      <c r="F137" s="45">
        <v>9.1199999999999989E-2</v>
      </c>
    </row>
    <row r="138" spans="1:6" x14ac:dyDescent="0.25">
      <c r="A138" s="46" t="s">
        <v>189</v>
      </c>
      <c r="B138" s="41" t="s">
        <v>57</v>
      </c>
      <c r="D138" s="43">
        <v>1.38125E-2</v>
      </c>
      <c r="E138" s="44">
        <v>0.5025141666666666</v>
      </c>
      <c r="F138" s="45">
        <v>0.11195000000000001</v>
      </c>
    </row>
    <row r="139" spans="1:6" x14ac:dyDescent="0.25">
      <c r="A139" s="46" t="s">
        <v>190</v>
      </c>
      <c r="B139" s="41" t="s">
        <v>57</v>
      </c>
      <c r="D139" s="43">
        <v>1.9855072463768119E-2</v>
      </c>
      <c r="E139" s="44">
        <v>3.6444927536231915E-2</v>
      </c>
      <c r="F139" s="45">
        <v>3.9333333333333338E-3</v>
      </c>
    </row>
    <row r="140" spans="1:6" x14ac:dyDescent="0.25">
      <c r="A140" s="46" t="s">
        <v>191</v>
      </c>
      <c r="B140" s="41" t="s">
        <v>57</v>
      </c>
      <c r="D140" s="43">
        <v>1.3913043478260868E-2</v>
      </c>
      <c r="E140" s="44">
        <v>2.7286956521739104E-2</v>
      </c>
      <c r="F140" s="45">
        <v>7.2999999999999996E-4</v>
      </c>
    </row>
    <row r="141" spans="1:6" x14ac:dyDescent="0.25">
      <c r="A141" s="46" t="s">
        <v>192</v>
      </c>
      <c r="B141" s="41" t="s">
        <v>57</v>
      </c>
      <c r="D141" s="43">
        <v>2.110416666666667E-2</v>
      </c>
      <c r="E141" s="44">
        <v>3.2365833333333267E-2</v>
      </c>
      <c r="F141" s="45">
        <v>1.6766666666666666E-3</v>
      </c>
    </row>
    <row r="142" spans="1:6" x14ac:dyDescent="0.25">
      <c r="A142" s="46" t="s">
        <v>193</v>
      </c>
      <c r="B142" s="41" t="s">
        <v>57</v>
      </c>
      <c r="D142" s="43">
        <v>5.8583333333333328E-2</v>
      </c>
      <c r="E142" s="44">
        <v>0.36780000000000002</v>
      </c>
      <c r="F142" s="45">
        <v>1.9433333333333334E-2</v>
      </c>
    </row>
    <row r="143" spans="1:6" x14ac:dyDescent="0.25">
      <c r="A143" s="46" t="s">
        <v>194</v>
      </c>
      <c r="B143" s="41" t="s">
        <v>57</v>
      </c>
      <c r="D143" s="43">
        <v>1.2028985507246378E-2</v>
      </c>
      <c r="E143" s="44">
        <v>4.1471014492753762E-2</v>
      </c>
      <c r="F143" s="45">
        <v>5.3333333333333336E-4</v>
      </c>
    </row>
    <row r="144" spans="1:6" x14ac:dyDescent="0.25">
      <c r="A144" s="46" t="s">
        <v>195</v>
      </c>
      <c r="B144" s="41" t="s">
        <v>57</v>
      </c>
      <c r="D144" s="43">
        <v>1.7916666666666668E-2</v>
      </c>
      <c r="E144" s="44">
        <v>4.3283333333333257E-2</v>
      </c>
      <c r="F144" s="45">
        <v>4.0333333333333332E-3</v>
      </c>
    </row>
    <row r="145" spans="1:6" x14ac:dyDescent="0.25">
      <c r="A145" s="46" t="s">
        <v>196</v>
      </c>
      <c r="B145" s="41" t="s">
        <v>57</v>
      </c>
      <c r="D145" s="43">
        <v>2.4583333333333336E-2</v>
      </c>
      <c r="E145" s="44">
        <v>5.5089999999999965E-2</v>
      </c>
      <c r="F145" s="45">
        <v>4.5000000000000005E-3</v>
      </c>
    </row>
    <row r="146" spans="1:6" x14ac:dyDescent="0.25">
      <c r="A146" s="46" t="s">
        <v>197</v>
      </c>
      <c r="B146" s="41" t="s">
        <v>57</v>
      </c>
      <c r="D146" s="43">
        <v>5.1208333333333335E-2</v>
      </c>
      <c r="E146" s="44">
        <v>0.34241500000000002</v>
      </c>
      <c r="F146" s="45">
        <v>0.24567333333333333</v>
      </c>
    </row>
    <row r="147" spans="1:6" x14ac:dyDescent="0.25">
      <c r="A147" s="46" t="s">
        <v>198</v>
      </c>
      <c r="B147" s="41" t="s">
        <v>57</v>
      </c>
      <c r="D147" s="43">
        <v>3.6479999999999999E-2</v>
      </c>
      <c r="E147" s="44">
        <v>0.38512000000000007</v>
      </c>
      <c r="F147" s="45">
        <v>0.13988666666666666</v>
      </c>
    </row>
    <row r="148" spans="1:6" x14ac:dyDescent="0.25">
      <c r="A148" s="46" t="s">
        <v>199</v>
      </c>
      <c r="B148" s="41" t="s">
        <v>57</v>
      </c>
      <c r="D148" s="43">
        <v>8.6956521739130436E-3</v>
      </c>
      <c r="E148" s="44">
        <v>2.0371014492753532E-2</v>
      </c>
    </row>
    <row r="149" spans="1:6" x14ac:dyDescent="0.25">
      <c r="A149" s="46" t="s">
        <v>200</v>
      </c>
      <c r="B149" s="41" t="s">
        <v>57</v>
      </c>
      <c r="D149" s="43">
        <v>1.2246376811594205E-2</v>
      </c>
      <c r="E149" s="44">
        <v>5.9620289855072478E-2</v>
      </c>
      <c r="F149" s="45">
        <v>4.3666666666666671E-3</v>
      </c>
    </row>
    <row r="150" spans="1:6" x14ac:dyDescent="0.25">
      <c r="A150" s="46" t="s">
        <v>201</v>
      </c>
      <c r="B150" s="41" t="s">
        <v>57</v>
      </c>
      <c r="D150" s="43">
        <v>1.0507246376811594E-2</v>
      </c>
      <c r="E150" s="44">
        <v>4.8926086956521779E-2</v>
      </c>
      <c r="F150" s="45">
        <v>1.5E-3</v>
      </c>
    </row>
    <row r="151" spans="1:6" x14ac:dyDescent="0.25">
      <c r="A151" s="46" t="s">
        <v>202</v>
      </c>
      <c r="B151" s="41" t="s">
        <v>57</v>
      </c>
      <c r="D151" s="43">
        <v>1.0398550724637681E-2</v>
      </c>
      <c r="E151" s="44">
        <v>5.4668115942029111E-2</v>
      </c>
      <c r="F151" s="45">
        <v>1.4666666666666669E-3</v>
      </c>
    </row>
    <row r="152" spans="1:6" x14ac:dyDescent="0.25">
      <c r="A152" s="46" t="s">
        <v>203</v>
      </c>
      <c r="B152" s="41" t="s">
        <v>57</v>
      </c>
      <c r="D152" s="43">
        <v>4.3E-3</v>
      </c>
      <c r="E152" s="44">
        <v>0.86773333333333325</v>
      </c>
    </row>
    <row r="153" spans="1:6" x14ac:dyDescent="0.25">
      <c r="A153" s="46" t="s">
        <v>204</v>
      </c>
      <c r="B153" s="41" t="s">
        <v>57</v>
      </c>
      <c r="D153" s="43">
        <v>1.91875E-2</v>
      </c>
      <c r="E153" s="44">
        <v>6.3739166666666666E-2</v>
      </c>
      <c r="F153" s="45">
        <v>2.99E-3</v>
      </c>
    </row>
    <row r="154" spans="1:6" x14ac:dyDescent="0.25">
      <c r="A154" s="46" t="s">
        <v>205</v>
      </c>
      <c r="B154" s="41" t="s">
        <v>57</v>
      </c>
      <c r="D154" s="43">
        <v>1.3913043478260868E-2</v>
      </c>
      <c r="E154" s="44">
        <v>2.7253623188405806E-2</v>
      </c>
      <c r="F154" s="45">
        <v>7.3333333333333345E-4</v>
      </c>
    </row>
    <row r="155" spans="1:6" x14ac:dyDescent="0.25">
      <c r="A155" s="46" t="s">
        <v>206</v>
      </c>
      <c r="B155" s="41" t="s">
        <v>57</v>
      </c>
      <c r="D155" s="43">
        <v>8.768115942028986E-3</v>
      </c>
      <c r="E155" s="44">
        <v>3.8598550724637692E-2</v>
      </c>
      <c r="F155" s="45">
        <v>1.4333333333333333E-3</v>
      </c>
    </row>
    <row r="156" spans="1:6" x14ac:dyDescent="0.25">
      <c r="A156" s="46" t="s">
        <v>207</v>
      </c>
      <c r="B156" s="41" t="s">
        <v>57</v>
      </c>
      <c r="D156" s="43">
        <v>1.9083333333333331E-2</v>
      </c>
      <c r="E156" s="44">
        <v>7.2040000000000007E-2</v>
      </c>
      <c r="F156" s="45">
        <v>6.3666666666666667E-4</v>
      </c>
    </row>
    <row r="157" spans="1:6" x14ac:dyDescent="0.25">
      <c r="A157" s="46" t="s">
        <v>208</v>
      </c>
      <c r="B157" s="41" t="s">
        <v>57</v>
      </c>
      <c r="D157" s="43">
        <v>1.8020833333333333E-2</v>
      </c>
      <c r="E157" s="44">
        <v>7.561583333333334E-2</v>
      </c>
      <c r="F157" s="45">
        <v>1.2403333333333332E-2</v>
      </c>
    </row>
    <row r="158" spans="1:6" x14ac:dyDescent="0.25">
      <c r="A158" s="46" t="s">
        <v>209</v>
      </c>
      <c r="B158" s="41" t="s">
        <v>57</v>
      </c>
      <c r="D158" s="43">
        <v>1.7666666666666664E-2</v>
      </c>
      <c r="E158" s="44">
        <v>2.2196666666666608E-2</v>
      </c>
      <c r="F158" s="45">
        <v>1.0733333333333333E-3</v>
      </c>
    </row>
    <row r="159" spans="1:6" x14ac:dyDescent="0.25">
      <c r="A159" s="46" t="s">
        <v>210</v>
      </c>
      <c r="B159" s="41" t="s">
        <v>57</v>
      </c>
      <c r="D159" s="43">
        <v>3.2572463768115942E-2</v>
      </c>
      <c r="E159" s="44">
        <v>5.7060869565217345E-2</v>
      </c>
      <c r="F159" s="45">
        <v>6.0999999999999995E-3</v>
      </c>
    </row>
    <row r="160" spans="1:6" x14ac:dyDescent="0.25">
      <c r="A160" s="46" t="s">
        <v>211</v>
      </c>
      <c r="B160" s="41" t="s">
        <v>57</v>
      </c>
      <c r="D160" s="43">
        <v>3.4202898550724635E-2</v>
      </c>
      <c r="E160" s="44">
        <v>0.12669710144927543</v>
      </c>
      <c r="F160" s="45">
        <v>3.5333333333333332E-3</v>
      </c>
    </row>
    <row r="161" spans="1:6" x14ac:dyDescent="0.25">
      <c r="A161" s="46" t="s">
        <v>212</v>
      </c>
      <c r="B161" s="41" t="s">
        <v>57</v>
      </c>
      <c r="D161" s="43">
        <v>2.6729166666666665E-2</v>
      </c>
      <c r="E161" s="44">
        <v>4.9467499999999991E-2</v>
      </c>
      <c r="F161" s="45">
        <v>7.4266666666666656E-3</v>
      </c>
    </row>
    <row r="162" spans="1:6" x14ac:dyDescent="0.25">
      <c r="A162" s="46" t="s">
        <v>213</v>
      </c>
      <c r="B162" s="41" t="s">
        <v>57</v>
      </c>
      <c r="D162" s="43">
        <v>2.8958333333333336E-2</v>
      </c>
      <c r="E162" s="44">
        <v>5.4304999999999909E-2</v>
      </c>
      <c r="F162" s="45">
        <v>9.2666666666666678E-3</v>
      </c>
    </row>
    <row r="163" spans="1:6" x14ac:dyDescent="0.25">
      <c r="A163" s="46" t="s">
        <v>214</v>
      </c>
      <c r="B163" s="41" t="s">
        <v>57</v>
      </c>
      <c r="D163" s="43">
        <v>1.0978260869565217E-2</v>
      </c>
      <c r="E163" s="44">
        <v>3.1388405797101462E-2</v>
      </c>
      <c r="F163" s="45">
        <v>1.7333333333333335E-3</v>
      </c>
    </row>
    <row r="164" spans="1:6" x14ac:dyDescent="0.25">
      <c r="A164" s="46" t="s">
        <v>215</v>
      </c>
      <c r="B164" s="41" t="s">
        <v>57</v>
      </c>
      <c r="D164" s="43">
        <v>2.4347826086956525E-2</v>
      </c>
      <c r="E164" s="44">
        <v>0.14958617391304341</v>
      </c>
      <c r="F164" s="45">
        <v>1.9E-3</v>
      </c>
    </row>
    <row r="165" spans="1:6" x14ac:dyDescent="0.25">
      <c r="A165" s="46" t="s">
        <v>216</v>
      </c>
      <c r="B165" s="41" t="s">
        <v>57</v>
      </c>
      <c r="D165" s="43">
        <v>1.375E-2</v>
      </c>
      <c r="E165" s="44">
        <v>7.7116666666666778E-2</v>
      </c>
      <c r="F165" s="45">
        <v>9.0333333333333325E-3</v>
      </c>
    </row>
    <row r="166" spans="1:6" x14ac:dyDescent="0.25">
      <c r="A166" s="46" t="s">
        <v>217</v>
      </c>
      <c r="B166" s="41" t="s">
        <v>57</v>
      </c>
      <c r="D166" s="43">
        <v>1.36231884057971E-2</v>
      </c>
      <c r="E166" s="44">
        <v>6.8943478260869537E-2</v>
      </c>
    </row>
    <row r="167" spans="1:6" x14ac:dyDescent="0.25">
      <c r="A167" s="46" t="s">
        <v>218</v>
      </c>
      <c r="B167" s="41" t="s">
        <v>57</v>
      </c>
      <c r="D167" s="43">
        <v>8.1041666666666675E-3</v>
      </c>
      <c r="E167" s="44">
        <v>5.1179166666666616E-2</v>
      </c>
    </row>
    <row r="168" spans="1:6" x14ac:dyDescent="0.25">
      <c r="A168" s="46" t="s">
        <v>219</v>
      </c>
      <c r="B168" s="41" t="s">
        <v>57</v>
      </c>
      <c r="D168" s="43">
        <v>1.7862318840579709E-2</v>
      </c>
      <c r="E168" s="44">
        <v>5.3471014492753578E-2</v>
      </c>
      <c r="F168" s="45">
        <v>1.7333333333333335E-3</v>
      </c>
    </row>
    <row r="170" spans="1:6" x14ac:dyDescent="0.25">
      <c r="A170" s="40" t="s">
        <v>220</v>
      </c>
    </row>
    <row r="172" spans="1:6" x14ac:dyDescent="0.25">
      <c r="A172" s="46" t="s">
        <v>221</v>
      </c>
      <c r="B172" s="41" t="s">
        <v>57</v>
      </c>
      <c r="D172" s="43">
        <v>1.2391304347826086E-2</v>
      </c>
      <c r="E172" s="44">
        <v>6.0308695652173963E-2</v>
      </c>
      <c r="F172" s="45">
        <v>8.3966666666666662E-2</v>
      </c>
    </row>
    <row r="173" spans="1:6" x14ac:dyDescent="0.25">
      <c r="A173" s="46" t="s">
        <v>222</v>
      </c>
      <c r="B173" s="41" t="s">
        <v>57</v>
      </c>
      <c r="D173" s="43">
        <v>8.5869565217391308E-3</v>
      </c>
      <c r="E173" s="44">
        <v>0.12334637681159411</v>
      </c>
      <c r="F173" s="45">
        <v>1.2333333333333335E-3</v>
      </c>
    </row>
    <row r="174" spans="1:6" x14ac:dyDescent="0.25">
      <c r="A174" s="46" t="s">
        <v>223</v>
      </c>
      <c r="B174" s="41" t="s">
        <v>57</v>
      </c>
      <c r="D174" s="43">
        <v>4.6666666666666662E-3</v>
      </c>
      <c r="E174" s="44">
        <v>7.7986666666666621E-2</v>
      </c>
      <c r="F174" s="45">
        <v>1.1333333333333332E-3</v>
      </c>
    </row>
    <row r="175" spans="1:6" x14ac:dyDescent="0.25">
      <c r="A175" s="46" t="s">
        <v>224</v>
      </c>
      <c r="B175" s="41" t="s">
        <v>57</v>
      </c>
      <c r="D175" s="43">
        <v>8.3333333333333332E-3</v>
      </c>
      <c r="E175" s="44">
        <v>0.14926999999999999</v>
      </c>
      <c r="F175" s="45">
        <v>7.0333333333333324E-3</v>
      </c>
    </row>
    <row r="176" spans="1:6" x14ac:dyDescent="0.25">
      <c r="A176" s="46" t="s">
        <v>225</v>
      </c>
      <c r="B176" s="41" t="s">
        <v>57</v>
      </c>
      <c r="D176" s="43">
        <v>7.208333333333334E-3</v>
      </c>
      <c r="E176" s="44">
        <v>0.2145516666666667</v>
      </c>
      <c r="F176" s="45">
        <v>3.6603333333333335E-2</v>
      </c>
    </row>
    <row r="177" spans="1:6" x14ac:dyDescent="0.25">
      <c r="A177" s="46" t="s">
        <v>226</v>
      </c>
      <c r="B177" s="41" t="s">
        <v>57</v>
      </c>
      <c r="D177" s="43">
        <v>7.9791666666666674E-3</v>
      </c>
      <c r="E177" s="44">
        <v>6.2084166666666663E-2</v>
      </c>
      <c r="F177" s="45">
        <v>3.944333333333333E-2</v>
      </c>
    </row>
    <row r="178" spans="1:6" x14ac:dyDescent="0.25">
      <c r="A178" s="46" t="s">
        <v>227</v>
      </c>
      <c r="B178" s="41" t="s">
        <v>57</v>
      </c>
      <c r="D178" s="43">
        <v>9.0624999999999994E-3</v>
      </c>
      <c r="E178" s="44">
        <v>7.9664166666666716E-2</v>
      </c>
      <c r="F178" s="45">
        <v>2.0766666666666668E-3</v>
      </c>
    </row>
    <row r="179" spans="1:6" x14ac:dyDescent="0.25">
      <c r="A179" s="46" t="s">
        <v>228</v>
      </c>
      <c r="B179" s="41" t="s">
        <v>57</v>
      </c>
      <c r="D179" s="43">
        <v>5.9166666666666682E-3</v>
      </c>
      <c r="E179" s="44">
        <v>5.5413333333333308E-2</v>
      </c>
    </row>
    <row r="180" spans="1:6" x14ac:dyDescent="0.25">
      <c r="A180" s="46" t="s">
        <v>229</v>
      </c>
      <c r="B180" s="41" t="s">
        <v>57</v>
      </c>
      <c r="D180" s="43">
        <v>4.0833333333333338E-3</v>
      </c>
      <c r="E180" s="44">
        <v>0.46892666666666671</v>
      </c>
    </row>
    <row r="181" spans="1:6" x14ac:dyDescent="0.25">
      <c r="A181" s="46" t="s">
        <v>230</v>
      </c>
      <c r="B181" s="41" t="s">
        <v>57</v>
      </c>
      <c r="D181" s="43">
        <v>7.7173913043478261E-3</v>
      </c>
      <c r="E181" s="44">
        <v>0.13851594202898554</v>
      </c>
    </row>
    <row r="182" spans="1:6" x14ac:dyDescent="0.25">
      <c r="A182" s="46" t="s">
        <v>231</v>
      </c>
      <c r="B182" s="41" t="s">
        <v>57</v>
      </c>
      <c r="D182" s="43">
        <v>1.0249999999999999E-2</v>
      </c>
      <c r="E182" s="44">
        <v>0.47658</v>
      </c>
      <c r="F182" s="45">
        <v>2.803333333333333E-3</v>
      </c>
    </row>
    <row r="183" spans="1:6" x14ac:dyDescent="0.25">
      <c r="A183" s="46" t="s">
        <v>232</v>
      </c>
      <c r="B183" s="41" t="s">
        <v>57</v>
      </c>
      <c r="D183" s="43">
        <v>9.7083333333333327E-3</v>
      </c>
      <c r="E183" s="44">
        <v>0.25332166666666661</v>
      </c>
      <c r="F183" s="45">
        <v>3.0033333333333335E-3</v>
      </c>
    </row>
    <row r="184" spans="1:6" x14ac:dyDescent="0.25">
      <c r="A184" s="46" t="s">
        <v>233</v>
      </c>
      <c r="B184" s="41" t="s">
        <v>57</v>
      </c>
      <c r="D184" s="43">
        <v>1.4347826086956523E-2</v>
      </c>
      <c r="E184" s="44">
        <v>0.33665217391304353</v>
      </c>
      <c r="F184" s="45">
        <v>2.3999999999999998E-3</v>
      </c>
    </row>
    <row r="185" spans="1:6" x14ac:dyDescent="0.25">
      <c r="A185" s="46" t="s">
        <v>234</v>
      </c>
      <c r="B185" s="41" t="s">
        <v>57</v>
      </c>
      <c r="D185" s="43">
        <v>2.1687500000000002E-2</v>
      </c>
      <c r="E185" s="44">
        <v>0.75666583333333337</v>
      </c>
      <c r="F185" s="45">
        <v>5.0000000000000001E-4</v>
      </c>
    </row>
    <row r="186" spans="1:6" x14ac:dyDescent="0.25">
      <c r="A186" s="46" t="s">
        <v>235</v>
      </c>
      <c r="B186" s="41" t="s">
        <v>57</v>
      </c>
      <c r="D186" s="43">
        <v>1.1312500000000001E-2</v>
      </c>
      <c r="E186" s="44">
        <v>0.2780441666666667</v>
      </c>
      <c r="F186" s="45">
        <v>1.416666666666667E-3</v>
      </c>
    </row>
    <row r="187" spans="1:6" x14ac:dyDescent="0.25">
      <c r="A187" s="46" t="s">
        <v>236</v>
      </c>
      <c r="B187" s="41" t="s">
        <v>57</v>
      </c>
      <c r="D187" s="43">
        <v>1.7536231884057972E-2</v>
      </c>
      <c r="E187" s="44">
        <v>0.223363768115942</v>
      </c>
      <c r="F187" s="45">
        <v>5.9999999999999995E-4</v>
      </c>
    </row>
    <row r="188" spans="1:6" x14ac:dyDescent="0.25">
      <c r="A188" s="46" t="s">
        <v>237</v>
      </c>
      <c r="B188" s="41" t="s">
        <v>57</v>
      </c>
      <c r="D188" s="43">
        <v>1.3985507246376814E-2</v>
      </c>
      <c r="E188" s="44">
        <v>0.23848115942028986</v>
      </c>
      <c r="F188" s="45">
        <v>1.1666666666666665E-3</v>
      </c>
    </row>
    <row r="189" spans="1:6" x14ac:dyDescent="0.25">
      <c r="A189" s="46" t="s">
        <v>238</v>
      </c>
      <c r="B189" s="41" t="s">
        <v>57</v>
      </c>
      <c r="D189" s="43">
        <v>1.4818840579710144E-2</v>
      </c>
      <c r="E189" s="44">
        <v>0.29341449275362308</v>
      </c>
      <c r="F189" s="45">
        <v>2.0999999999999999E-3</v>
      </c>
    </row>
    <row r="190" spans="1:6" x14ac:dyDescent="0.25">
      <c r="A190" s="46" t="s">
        <v>239</v>
      </c>
      <c r="B190" s="41" t="s">
        <v>57</v>
      </c>
      <c r="D190" s="43">
        <v>1.2270833333333333E-2</v>
      </c>
      <c r="E190" s="44">
        <v>0.20312583333333334</v>
      </c>
      <c r="F190" s="45">
        <v>7.9000000000000001E-4</v>
      </c>
    </row>
    <row r="191" spans="1:6" x14ac:dyDescent="0.25">
      <c r="A191" s="46" t="s">
        <v>240</v>
      </c>
      <c r="B191" s="41" t="s">
        <v>57</v>
      </c>
      <c r="D191" s="43">
        <v>1.2681159420289856E-2</v>
      </c>
      <c r="E191" s="44">
        <v>0.25956884057971019</v>
      </c>
      <c r="F191" s="45">
        <v>6.4999999999999997E-4</v>
      </c>
    </row>
    <row r="192" spans="1:6" x14ac:dyDescent="0.25">
      <c r="A192" s="46" t="s">
        <v>241</v>
      </c>
      <c r="B192" s="41" t="s">
        <v>57</v>
      </c>
      <c r="D192" s="43">
        <v>9.5416666666666653E-3</v>
      </c>
      <c r="E192" s="44">
        <v>0.19411166666666677</v>
      </c>
      <c r="F192" s="45">
        <v>1.4399999999999999E-3</v>
      </c>
    </row>
    <row r="193" spans="1:6" x14ac:dyDescent="0.25">
      <c r="A193" s="46" t="s">
        <v>242</v>
      </c>
      <c r="B193" s="41" t="s">
        <v>57</v>
      </c>
      <c r="D193" s="43">
        <v>1.2791666666666666E-2</v>
      </c>
      <c r="E193" s="44">
        <v>0.11434166666666665</v>
      </c>
    </row>
    <row r="194" spans="1:6" x14ac:dyDescent="0.25">
      <c r="A194" s="46" t="s">
        <v>243</v>
      </c>
      <c r="B194" s="41" t="s">
        <v>57</v>
      </c>
      <c r="D194" s="43">
        <v>5.8958333333333337E-3</v>
      </c>
      <c r="E194" s="44">
        <v>6.3744166666666602E-2</v>
      </c>
      <c r="F194" s="45">
        <v>1.6766666666666666E-3</v>
      </c>
    </row>
    <row r="195" spans="1:6" x14ac:dyDescent="0.25">
      <c r="A195" s="46" t="s">
        <v>244</v>
      </c>
      <c r="B195" s="41" t="s">
        <v>57</v>
      </c>
      <c r="D195" s="43">
        <v>9.7101449275362323E-3</v>
      </c>
      <c r="E195" s="44">
        <v>0.10288988840579705</v>
      </c>
      <c r="F195" s="45">
        <v>3.3E-3</v>
      </c>
    </row>
    <row r="196" spans="1:6" x14ac:dyDescent="0.25">
      <c r="A196" s="46" t="s">
        <v>245</v>
      </c>
      <c r="B196" s="41" t="s">
        <v>57</v>
      </c>
      <c r="D196" s="43">
        <v>4.8124999999999999E-3</v>
      </c>
      <c r="E196" s="44">
        <v>9.3507499999999938E-2</v>
      </c>
      <c r="F196" s="45">
        <v>1.5399999999999999E-3</v>
      </c>
    </row>
    <row r="197" spans="1:6" x14ac:dyDescent="0.25">
      <c r="A197" s="46" t="s">
        <v>246</v>
      </c>
      <c r="B197" s="41" t="s">
        <v>57</v>
      </c>
      <c r="D197" s="43">
        <v>4.0416666666666665E-3</v>
      </c>
      <c r="E197" s="44">
        <v>0.10733833333333331</v>
      </c>
      <c r="F197" s="45">
        <v>2E-3</v>
      </c>
    </row>
    <row r="198" spans="1:6" x14ac:dyDescent="0.25">
      <c r="A198" s="46" t="s">
        <v>247</v>
      </c>
      <c r="B198" s="41" t="s">
        <v>57</v>
      </c>
      <c r="D198" s="43">
        <v>3.5625000000000001E-3</v>
      </c>
      <c r="E198" s="44">
        <v>0.19325749999999997</v>
      </c>
      <c r="F198" s="45">
        <v>6.9333333333333345E-4</v>
      </c>
    </row>
    <row r="199" spans="1:6" x14ac:dyDescent="0.25">
      <c r="A199" s="46" t="s">
        <v>248</v>
      </c>
      <c r="B199" s="41" t="s">
        <v>57</v>
      </c>
      <c r="D199" s="43">
        <v>8.7083333333333336E-3</v>
      </c>
      <c r="E199" s="44">
        <v>0.11481499999999997</v>
      </c>
      <c r="F199" s="45">
        <v>1.7699999999999997E-3</v>
      </c>
    </row>
    <row r="200" spans="1:6" x14ac:dyDescent="0.25">
      <c r="A200" s="46" t="s">
        <v>249</v>
      </c>
      <c r="B200" s="41" t="s">
        <v>57</v>
      </c>
      <c r="D200" s="43">
        <v>1.3979166666666668E-2</v>
      </c>
      <c r="E200" s="44">
        <v>0.18857416666666665</v>
      </c>
      <c r="F200" s="45">
        <v>3.5966666666666664E-3</v>
      </c>
    </row>
    <row r="201" spans="1:6" x14ac:dyDescent="0.25">
      <c r="A201" s="46" t="s">
        <v>250</v>
      </c>
      <c r="B201" s="41" t="s">
        <v>57</v>
      </c>
      <c r="D201" s="43">
        <v>1.1604166666666664E-2</v>
      </c>
      <c r="E201" s="44">
        <v>0.10433583333333335</v>
      </c>
      <c r="F201" s="45">
        <v>9.5133333333333337E-3</v>
      </c>
    </row>
    <row r="202" spans="1:6" x14ac:dyDescent="0.25">
      <c r="A202" s="46" t="s">
        <v>251</v>
      </c>
      <c r="B202" s="41" t="s">
        <v>57</v>
      </c>
      <c r="D202" s="43">
        <v>8.4375000000000006E-3</v>
      </c>
      <c r="E202" s="44">
        <v>0.11386916666666667</v>
      </c>
      <c r="F202" s="45">
        <v>5.9366666666666665E-3</v>
      </c>
    </row>
    <row r="203" spans="1:6" x14ac:dyDescent="0.25">
      <c r="A203" s="46" t="s">
        <v>252</v>
      </c>
      <c r="B203" s="41" t="s">
        <v>57</v>
      </c>
      <c r="D203" s="43">
        <v>9.6739130434782602E-3</v>
      </c>
      <c r="E203" s="44">
        <v>0.10245942028985507</v>
      </c>
      <c r="F203" s="45">
        <v>1.5666666666666665E-3</v>
      </c>
    </row>
    <row r="204" spans="1:6" x14ac:dyDescent="0.25">
      <c r="A204" s="46" t="s">
        <v>253</v>
      </c>
      <c r="B204" s="41" t="s">
        <v>57</v>
      </c>
      <c r="D204" s="43">
        <v>5.6159420289855081E-3</v>
      </c>
      <c r="E204" s="44">
        <v>0.50338405797101449</v>
      </c>
      <c r="F204" s="45">
        <v>1.5E-3</v>
      </c>
    </row>
    <row r="205" spans="1:6" x14ac:dyDescent="0.25">
      <c r="A205" s="46" t="s">
        <v>254</v>
      </c>
      <c r="B205" s="41" t="s">
        <v>57</v>
      </c>
      <c r="D205" s="43">
        <v>1.0812500000000001E-2</v>
      </c>
      <c r="E205" s="44">
        <v>0.1717441666666665</v>
      </c>
      <c r="F205" s="45">
        <v>1.8933333333333335E-3</v>
      </c>
    </row>
    <row r="206" spans="1:6" x14ac:dyDescent="0.25">
      <c r="A206" s="46" t="s">
        <v>255</v>
      </c>
      <c r="B206" s="41" t="s">
        <v>57</v>
      </c>
      <c r="D206" s="43">
        <v>8.9855072463768115E-3</v>
      </c>
      <c r="E206" s="44">
        <v>0.12401449275362321</v>
      </c>
      <c r="F206" s="45">
        <v>4.8666666666666667E-3</v>
      </c>
    </row>
    <row r="207" spans="1:6" x14ac:dyDescent="0.25">
      <c r="A207" s="46" t="s">
        <v>256</v>
      </c>
      <c r="B207" s="41" t="s">
        <v>57</v>
      </c>
      <c r="D207" s="43">
        <v>5.7971014492753624E-3</v>
      </c>
      <c r="E207" s="44">
        <v>0.74123623188405796</v>
      </c>
      <c r="F207" s="45">
        <v>0</v>
      </c>
    </row>
    <row r="208" spans="1:6" x14ac:dyDescent="0.25">
      <c r="A208" s="46" t="s">
        <v>257</v>
      </c>
      <c r="B208" s="41" t="s">
        <v>57</v>
      </c>
      <c r="D208" s="43">
        <v>4.1458333333333338E-3</v>
      </c>
      <c r="E208" s="44">
        <v>0.78702749999999999</v>
      </c>
      <c r="F208" s="45">
        <v>1.0333333333333334E-3</v>
      </c>
    </row>
    <row r="209" spans="1:6" x14ac:dyDescent="0.25">
      <c r="A209" s="46" t="s">
        <v>258</v>
      </c>
      <c r="B209" s="41" t="s">
        <v>57</v>
      </c>
      <c r="D209" s="43">
        <v>1.0869565217391304E-2</v>
      </c>
      <c r="E209" s="44">
        <v>0.13009710144927533</v>
      </c>
      <c r="F209" s="45">
        <v>4.4000000000000003E-3</v>
      </c>
    </row>
    <row r="210" spans="1:6" x14ac:dyDescent="0.25">
      <c r="A210" s="46" t="s">
        <v>259</v>
      </c>
      <c r="B210" s="41" t="s">
        <v>57</v>
      </c>
      <c r="D210" s="43">
        <v>8.4583333333333333E-3</v>
      </c>
      <c r="E210" s="44">
        <v>0.15839500000000009</v>
      </c>
      <c r="F210" s="45">
        <v>2.0999999999999999E-3</v>
      </c>
    </row>
    <row r="211" spans="1:6" x14ac:dyDescent="0.25">
      <c r="A211" s="46" t="s">
        <v>260</v>
      </c>
      <c r="B211" s="41" t="s">
        <v>57</v>
      </c>
      <c r="D211" s="43">
        <v>5.6666666666666662E-3</v>
      </c>
      <c r="E211" s="44">
        <v>9.7826666666666562E-2</v>
      </c>
      <c r="F211" s="45">
        <v>1.3766666666666669E-3</v>
      </c>
    </row>
    <row r="212" spans="1:6" x14ac:dyDescent="0.25">
      <c r="A212" s="46" t="s">
        <v>261</v>
      </c>
      <c r="B212" s="41" t="s">
        <v>57</v>
      </c>
      <c r="D212" s="43">
        <v>6.1250000000000002E-3</v>
      </c>
      <c r="E212" s="44">
        <v>0.15255833333333338</v>
      </c>
      <c r="F212" s="45">
        <v>1.2833333333333334E-3</v>
      </c>
    </row>
    <row r="213" spans="1:6" x14ac:dyDescent="0.25">
      <c r="A213" s="46" t="s">
        <v>262</v>
      </c>
      <c r="B213" s="41" t="s">
        <v>57</v>
      </c>
      <c r="D213" s="43">
        <v>1.4020833333333337E-2</v>
      </c>
      <c r="E213" s="44">
        <v>0.22497583333333324</v>
      </c>
      <c r="F213" s="45">
        <v>2.65E-3</v>
      </c>
    </row>
    <row r="214" spans="1:6" x14ac:dyDescent="0.25">
      <c r="A214" s="46" t="s">
        <v>263</v>
      </c>
      <c r="B214" s="41" t="s">
        <v>57</v>
      </c>
      <c r="D214" s="43">
        <v>8.8541666666666682E-3</v>
      </c>
      <c r="E214" s="44">
        <v>6.4942500000000014E-2</v>
      </c>
      <c r="F214" s="45">
        <v>6.6666666666666664E-4</v>
      </c>
    </row>
    <row r="215" spans="1:6" x14ac:dyDescent="0.25">
      <c r="A215" s="46" t="s">
        <v>264</v>
      </c>
      <c r="B215" s="41" t="s">
        <v>57</v>
      </c>
      <c r="D215" s="43">
        <v>5.4583333333333324E-3</v>
      </c>
      <c r="E215" s="44">
        <v>0.10627166666666664</v>
      </c>
      <c r="F215" s="45">
        <v>1.0966666666666666E-3</v>
      </c>
    </row>
    <row r="216" spans="1:6" x14ac:dyDescent="0.25">
      <c r="A216" s="46" t="s">
        <v>265</v>
      </c>
      <c r="B216" s="41" t="s">
        <v>57</v>
      </c>
      <c r="D216" s="43">
        <v>1.3369565217391305E-2</v>
      </c>
      <c r="E216" s="44">
        <v>0.11499710144927537</v>
      </c>
      <c r="F216" s="45">
        <v>6.266666666666666E-3</v>
      </c>
    </row>
    <row r="217" spans="1:6" x14ac:dyDescent="0.25">
      <c r="A217" s="46" t="s">
        <v>266</v>
      </c>
      <c r="B217" s="41" t="s">
        <v>57</v>
      </c>
      <c r="D217" s="43">
        <v>9.7826086956521747E-3</v>
      </c>
      <c r="E217" s="44">
        <v>0.11468405797101452</v>
      </c>
      <c r="F217" s="45">
        <v>1.0333333333333334E-3</v>
      </c>
    </row>
    <row r="218" spans="1:6" x14ac:dyDescent="0.25">
      <c r="A218" s="46" t="s">
        <v>267</v>
      </c>
      <c r="B218" s="41" t="s">
        <v>57</v>
      </c>
      <c r="D218" s="43">
        <v>6.5217391304347831E-3</v>
      </c>
      <c r="E218" s="44">
        <v>8.6978260869565199E-2</v>
      </c>
    </row>
    <row r="219" spans="1:6" x14ac:dyDescent="0.25">
      <c r="A219" s="46" t="s">
        <v>268</v>
      </c>
      <c r="B219" s="41" t="s">
        <v>57</v>
      </c>
      <c r="D219" s="43">
        <v>1.0770833333333334E-2</v>
      </c>
      <c r="E219" s="44">
        <v>0.12860583333333317</v>
      </c>
      <c r="F219" s="45">
        <v>1.8566666666666664E-3</v>
      </c>
    </row>
    <row r="220" spans="1:6" x14ac:dyDescent="0.25">
      <c r="A220" s="46" t="s">
        <v>269</v>
      </c>
      <c r="B220" s="41" t="s">
        <v>57</v>
      </c>
      <c r="D220" s="43">
        <v>6.6666666666666671E-3</v>
      </c>
      <c r="E220" s="44">
        <v>9.5733333333333365E-2</v>
      </c>
      <c r="F220" s="45">
        <v>1.4200000000000003E-3</v>
      </c>
    </row>
    <row r="221" spans="1:6" x14ac:dyDescent="0.25">
      <c r="A221" s="46" t="s">
        <v>270</v>
      </c>
      <c r="B221" s="41" t="s">
        <v>57</v>
      </c>
      <c r="D221" s="43">
        <v>1.0562499999999999E-2</v>
      </c>
      <c r="E221" s="44">
        <v>0.1153375</v>
      </c>
      <c r="F221" s="45">
        <v>7.5333333333333318E-4</v>
      </c>
    </row>
    <row r="222" spans="1:6" x14ac:dyDescent="0.25">
      <c r="A222" s="46" t="s">
        <v>271</v>
      </c>
      <c r="B222" s="41" t="s">
        <v>57</v>
      </c>
      <c r="D222" s="43">
        <v>7.1458333333333339E-3</v>
      </c>
      <c r="E222" s="44">
        <v>9.1674166666666806E-2</v>
      </c>
      <c r="F222" s="45">
        <v>1.1933333333333334E-3</v>
      </c>
    </row>
    <row r="223" spans="1:6" x14ac:dyDescent="0.25">
      <c r="A223" s="46" t="s">
        <v>272</v>
      </c>
      <c r="B223" s="41" t="s">
        <v>57</v>
      </c>
      <c r="D223" s="43">
        <v>1.0434782608695651E-2</v>
      </c>
      <c r="E223" s="44">
        <v>8.9465217391304377E-2</v>
      </c>
      <c r="F223" s="45">
        <v>1.2666666666666668E-3</v>
      </c>
    </row>
    <row r="224" spans="1:6" x14ac:dyDescent="0.25">
      <c r="A224" s="46" t="s">
        <v>273</v>
      </c>
      <c r="B224" s="41" t="s">
        <v>57</v>
      </c>
      <c r="D224" s="43">
        <v>7.3913043478260878E-3</v>
      </c>
      <c r="E224" s="44">
        <v>7.5542028985507215E-2</v>
      </c>
      <c r="F224" s="45">
        <v>7.3333333333333334E-4</v>
      </c>
    </row>
    <row r="225" spans="1:6" x14ac:dyDescent="0.25">
      <c r="A225" s="46" t="s">
        <v>274</v>
      </c>
      <c r="B225" s="41" t="s">
        <v>57</v>
      </c>
      <c r="D225" s="43">
        <v>7.6666666666666662E-3</v>
      </c>
      <c r="E225" s="44">
        <v>0.11723000000000013</v>
      </c>
      <c r="F225" s="45">
        <v>1.5900000000000001E-3</v>
      </c>
    </row>
    <row r="226" spans="1:6" x14ac:dyDescent="0.25">
      <c r="A226" s="46" t="s">
        <v>275</v>
      </c>
      <c r="B226" s="41" t="s">
        <v>57</v>
      </c>
      <c r="D226" s="43">
        <v>4.8333333333333327E-3</v>
      </c>
      <c r="E226" s="44">
        <v>8.5540000000000033E-2</v>
      </c>
      <c r="F226" s="45">
        <v>1.2433333333333333E-3</v>
      </c>
    </row>
    <row r="227" spans="1:6" x14ac:dyDescent="0.25">
      <c r="A227" s="46" t="s">
        <v>276</v>
      </c>
      <c r="B227" s="41" t="s">
        <v>57</v>
      </c>
      <c r="D227" s="43">
        <v>3.2500000000000003E-3</v>
      </c>
      <c r="E227" s="44">
        <v>5.2466666666666592E-2</v>
      </c>
    </row>
    <row r="228" spans="1:6" x14ac:dyDescent="0.25">
      <c r="A228" s="46" t="s">
        <v>277</v>
      </c>
      <c r="B228" s="41" t="s">
        <v>57</v>
      </c>
      <c r="D228" s="43">
        <v>5.6521739130434793E-3</v>
      </c>
      <c r="E228" s="44">
        <v>7.3214492753623184E-2</v>
      </c>
      <c r="F228" s="45">
        <v>6.6666666666666664E-4</v>
      </c>
    </row>
    <row r="229" spans="1:6" x14ac:dyDescent="0.25">
      <c r="A229" s="46" t="s">
        <v>278</v>
      </c>
      <c r="B229" s="41" t="s">
        <v>57</v>
      </c>
      <c r="D229" s="43">
        <v>9.3958333333333324E-3</v>
      </c>
      <c r="E229" s="44">
        <v>0.11084416666666677</v>
      </c>
      <c r="F229" s="45">
        <v>1.4000000000000002E-3</v>
      </c>
    </row>
    <row r="230" spans="1:6" x14ac:dyDescent="0.25">
      <c r="A230" s="46" t="s">
        <v>279</v>
      </c>
      <c r="B230" s="41" t="s">
        <v>57</v>
      </c>
      <c r="D230" s="43">
        <v>2.2500000000000003E-3</v>
      </c>
      <c r="E230" s="44">
        <v>0.16587999999999997</v>
      </c>
      <c r="F230" s="45">
        <v>2.4599999999999999E-3</v>
      </c>
    </row>
    <row r="231" spans="1:6" x14ac:dyDescent="0.25">
      <c r="A231" s="46" t="s">
        <v>280</v>
      </c>
      <c r="B231" s="41" t="s">
        <v>57</v>
      </c>
      <c r="D231" s="43">
        <v>2.8666666666666667E-3</v>
      </c>
      <c r="E231" s="44">
        <v>0.15153333333333341</v>
      </c>
    </row>
    <row r="232" spans="1:6" x14ac:dyDescent="0.25">
      <c r="A232" s="46" t="s">
        <v>281</v>
      </c>
      <c r="B232" s="41" t="s">
        <v>57</v>
      </c>
      <c r="D232" s="43">
        <v>2.0828999999999997E-2</v>
      </c>
      <c r="E232" s="44">
        <v>0.13945433333333337</v>
      </c>
      <c r="F232" s="45">
        <v>0.40656666666666669</v>
      </c>
    </row>
    <row r="233" spans="1:6" x14ac:dyDescent="0.25">
      <c r="A233" s="46" t="s">
        <v>282</v>
      </c>
      <c r="B233" s="41" t="s">
        <v>57</v>
      </c>
      <c r="D233" s="43">
        <v>1.9375E-3</v>
      </c>
      <c r="E233" s="44">
        <v>0.54003583333333327</v>
      </c>
      <c r="F233" s="45">
        <v>6.733333333333334E-4</v>
      </c>
    </row>
    <row r="234" spans="1:6" x14ac:dyDescent="0.25">
      <c r="A234" s="46" t="s">
        <v>283</v>
      </c>
      <c r="B234" s="41" t="s">
        <v>57</v>
      </c>
      <c r="D234" s="43">
        <v>8.152173913043478E-3</v>
      </c>
      <c r="E234" s="44">
        <v>0.11554782608695642</v>
      </c>
      <c r="F234" s="45">
        <v>1.1999999999999999E-3</v>
      </c>
    </row>
    <row r="235" spans="1:6" x14ac:dyDescent="0.25">
      <c r="A235" s="46" t="s">
        <v>284</v>
      </c>
      <c r="B235" s="41" t="s">
        <v>57</v>
      </c>
      <c r="D235" s="43">
        <v>4.5624999999999997E-3</v>
      </c>
      <c r="E235" s="44">
        <v>0.10439750000000016</v>
      </c>
      <c r="F235" s="45">
        <v>1.2433333333333333E-3</v>
      </c>
    </row>
    <row r="236" spans="1:6" x14ac:dyDescent="0.25">
      <c r="A236" s="46" t="s">
        <v>285</v>
      </c>
      <c r="B236" s="41" t="s">
        <v>57</v>
      </c>
      <c r="D236" s="43">
        <v>3.1666666666666666E-3</v>
      </c>
      <c r="E236" s="44">
        <v>0.57636666666666669</v>
      </c>
      <c r="F236" s="45">
        <v>9.8000000000000019E-4</v>
      </c>
    </row>
    <row r="237" spans="1:6" x14ac:dyDescent="0.25">
      <c r="A237" s="46" t="s">
        <v>286</v>
      </c>
      <c r="B237" s="41" t="s">
        <v>57</v>
      </c>
      <c r="D237" s="43">
        <v>4.0833333333333338E-3</v>
      </c>
      <c r="E237" s="44">
        <v>0.16662666666666667</v>
      </c>
      <c r="F237" s="45">
        <v>2.5600000000000002E-3</v>
      </c>
    </row>
    <row r="238" spans="1:6" x14ac:dyDescent="0.25">
      <c r="A238" s="46" t="s">
        <v>287</v>
      </c>
      <c r="B238" s="41" t="s">
        <v>57</v>
      </c>
      <c r="D238" s="43">
        <v>4.1041666666666666E-3</v>
      </c>
      <c r="E238" s="44">
        <v>0.1935224999999999</v>
      </c>
      <c r="F238" s="45">
        <v>1.7200000000000002E-3</v>
      </c>
    </row>
    <row r="239" spans="1:6" x14ac:dyDescent="0.25">
      <c r="A239" s="46" t="s">
        <v>288</v>
      </c>
      <c r="B239" s="41" t="s">
        <v>57</v>
      </c>
      <c r="D239" s="43">
        <v>3.8124999999999999E-3</v>
      </c>
      <c r="E239" s="44">
        <v>0.12518416666666665</v>
      </c>
      <c r="F239" s="45">
        <v>2.3400000000000001E-3</v>
      </c>
    </row>
    <row r="240" spans="1:6" x14ac:dyDescent="0.25">
      <c r="A240" s="46" t="s">
        <v>289</v>
      </c>
      <c r="B240" s="41" t="s">
        <v>57</v>
      </c>
      <c r="D240" s="43">
        <v>8.5507246376811605E-3</v>
      </c>
      <c r="E240" s="44">
        <v>0.12771594202898537</v>
      </c>
      <c r="F240" s="45">
        <v>2.2000000000000001E-3</v>
      </c>
    </row>
    <row r="241" spans="1:6" x14ac:dyDescent="0.25">
      <c r="A241" s="46" t="s">
        <v>290</v>
      </c>
      <c r="B241" s="41" t="s">
        <v>57</v>
      </c>
      <c r="D241" s="43">
        <v>1.9891304347826089E-2</v>
      </c>
      <c r="E241" s="44">
        <v>0.12264202898550718</v>
      </c>
      <c r="F241" s="45">
        <v>2.1033333333333331E-2</v>
      </c>
    </row>
    <row r="242" spans="1:6" x14ac:dyDescent="0.25">
      <c r="A242" s="46" t="s">
        <v>291</v>
      </c>
      <c r="B242" s="41" t="s">
        <v>57</v>
      </c>
      <c r="D242" s="43">
        <v>8.1250000000000003E-3</v>
      </c>
      <c r="E242" s="44">
        <v>9.5974999999999935E-2</v>
      </c>
      <c r="F242" s="45">
        <v>1.7666666666666666E-3</v>
      </c>
    </row>
    <row r="243" spans="1:6" x14ac:dyDescent="0.25">
      <c r="A243" s="46" t="s">
        <v>292</v>
      </c>
      <c r="B243" s="41" t="s">
        <v>57</v>
      </c>
      <c r="D243" s="43">
        <v>7.6666666666666662E-3</v>
      </c>
      <c r="E243" s="44">
        <v>9.6359999999999918E-2</v>
      </c>
      <c r="F243" s="45">
        <v>1.9333333333333336E-3</v>
      </c>
    </row>
    <row r="244" spans="1:6" x14ac:dyDescent="0.25">
      <c r="A244" s="46" t="s">
        <v>293</v>
      </c>
      <c r="B244" s="41" t="s">
        <v>57</v>
      </c>
      <c r="D244" s="43">
        <v>8.8405797101449284E-3</v>
      </c>
      <c r="E244" s="44">
        <v>8.1392753623188374E-2</v>
      </c>
    </row>
    <row r="245" spans="1:6" x14ac:dyDescent="0.25">
      <c r="A245" s="46" t="s">
        <v>294</v>
      </c>
      <c r="B245" s="41" t="s">
        <v>57</v>
      </c>
      <c r="D245" s="43">
        <v>6.7753623188405807E-3</v>
      </c>
      <c r="E245" s="44">
        <v>7.5257971014492733E-2</v>
      </c>
    </row>
    <row r="246" spans="1:6" x14ac:dyDescent="0.25">
      <c r="A246" s="46" t="s">
        <v>295</v>
      </c>
      <c r="B246" s="41" t="s">
        <v>57</v>
      </c>
      <c r="D246" s="43">
        <v>8.8333333333333337E-3</v>
      </c>
      <c r="E246" s="44">
        <v>0.14861999999999997</v>
      </c>
      <c r="F246" s="45">
        <v>1.34E-3</v>
      </c>
    </row>
    <row r="247" spans="1:6" x14ac:dyDescent="0.25">
      <c r="A247" s="46" t="s">
        <v>296</v>
      </c>
      <c r="B247" s="41" t="s">
        <v>57</v>
      </c>
      <c r="D247" s="43">
        <v>6.5000000000000006E-3</v>
      </c>
      <c r="E247" s="44">
        <v>9.3370000000000133E-2</v>
      </c>
      <c r="F247" s="45">
        <v>1.2833333333333334E-3</v>
      </c>
    </row>
    <row r="248" spans="1:6" x14ac:dyDescent="0.25">
      <c r="A248" s="46" t="s">
        <v>297</v>
      </c>
      <c r="B248" s="41" t="s">
        <v>57</v>
      </c>
      <c r="D248" s="43">
        <v>8.9492753623188395E-3</v>
      </c>
      <c r="E248" s="44">
        <v>6.8184057971014594E-2</v>
      </c>
      <c r="F248" s="45">
        <v>3.0999999999999999E-3</v>
      </c>
    </row>
    <row r="249" spans="1:6" x14ac:dyDescent="0.25">
      <c r="A249" s="46" t="s">
        <v>298</v>
      </c>
      <c r="B249" s="41" t="s">
        <v>57</v>
      </c>
      <c r="D249" s="43">
        <v>3.0833333333333333E-3</v>
      </c>
      <c r="E249" s="44">
        <v>0.11528666666666659</v>
      </c>
    </row>
    <row r="250" spans="1:6" x14ac:dyDescent="0.25">
      <c r="A250" s="46" t="s">
        <v>299</v>
      </c>
      <c r="B250" s="41" t="s">
        <v>57</v>
      </c>
      <c r="D250" s="43">
        <v>2.3354166666666665E-2</v>
      </c>
      <c r="E250" s="44">
        <v>0.12972916666666667</v>
      </c>
      <c r="F250" s="45">
        <v>0.17971000000000001</v>
      </c>
    </row>
    <row r="251" spans="1:6" x14ac:dyDescent="0.25">
      <c r="A251" s="46" t="s">
        <v>300</v>
      </c>
      <c r="B251" s="41" t="s">
        <v>57</v>
      </c>
      <c r="D251" s="43">
        <v>2.3541666666666672E-3</v>
      </c>
      <c r="E251" s="44">
        <v>0.16074916666666664</v>
      </c>
      <c r="F251" s="45">
        <v>2.303333333333333E-3</v>
      </c>
    </row>
    <row r="252" spans="1:6" x14ac:dyDescent="0.25">
      <c r="A252" s="46" t="s">
        <v>301</v>
      </c>
      <c r="B252" s="41" t="s">
        <v>57</v>
      </c>
      <c r="D252" s="43">
        <v>5.6521739130434793E-3</v>
      </c>
      <c r="E252" s="44">
        <v>0.14024782608695641</v>
      </c>
      <c r="F252" s="45">
        <v>1.1000000000000001E-3</v>
      </c>
    </row>
    <row r="253" spans="1:6" x14ac:dyDescent="0.25">
      <c r="A253" s="46" t="s">
        <v>302</v>
      </c>
      <c r="B253" s="41" t="s">
        <v>57</v>
      </c>
      <c r="D253" s="43">
        <v>8.2500000000000004E-3</v>
      </c>
      <c r="E253" s="44">
        <v>9.3210000000000057E-2</v>
      </c>
    </row>
    <row r="254" spans="1:6" x14ac:dyDescent="0.25">
      <c r="A254" s="46" t="s">
        <v>303</v>
      </c>
      <c r="B254" s="41" t="s">
        <v>57</v>
      </c>
      <c r="D254" s="43">
        <v>7.0652173913043478E-3</v>
      </c>
      <c r="E254" s="44">
        <v>0.16880144927536234</v>
      </c>
    </row>
    <row r="255" spans="1:6" x14ac:dyDescent="0.25">
      <c r="A255" s="46" t="s">
        <v>304</v>
      </c>
      <c r="B255" s="41" t="s">
        <v>57</v>
      </c>
      <c r="D255" s="43">
        <v>1.4854166666666667E-2</v>
      </c>
      <c r="E255" s="44">
        <v>0.22447916666666667</v>
      </c>
      <c r="F255" s="45">
        <v>3.1900000000000001E-3</v>
      </c>
    </row>
    <row r="256" spans="1:6" x14ac:dyDescent="0.25">
      <c r="A256" s="46" t="s">
        <v>305</v>
      </c>
      <c r="B256" s="41" t="s">
        <v>57</v>
      </c>
      <c r="D256" s="43">
        <v>9.2916666666666651E-3</v>
      </c>
      <c r="E256" s="44">
        <v>0.1024416666666666</v>
      </c>
      <c r="F256" s="45">
        <v>1.6900000000000001E-3</v>
      </c>
    </row>
    <row r="257" spans="1:6" x14ac:dyDescent="0.25">
      <c r="A257" s="46" t="s">
        <v>306</v>
      </c>
      <c r="B257" s="41" t="s">
        <v>57</v>
      </c>
      <c r="D257" s="43">
        <v>2.8541666666666663E-3</v>
      </c>
      <c r="E257" s="44">
        <v>4.7585833333333306E-2</v>
      </c>
      <c r="F257" s="45">
        <v>1.2133333333333334E-3</v>
      </c>
    </row>
    <row r="258" spans="1:6" x14ac:dyDescent="0.25">
      <c r="A258" s="46" t="s">
        <v>307</v>
      </c>
      <c r="B258" s="41" t="s">
        <v>57</v>
      </c>
      <c r="D258" s="43">
        <v>4.0416666666666665E-3</v>
      </c>
      <c r="E258" s="44">
        <v>0.15105833333333335</v>
      </c>
    </row>
    <row r="259" spans="1:6" x14ac:dyDescent="0.25">
      <c r="A259" s="46" t="s">
        <v>308</v>
      </c>
      <c r="B259" s="41" t="s">
        <v>57</v>
      </c>
      <c r="D259" s="43">
        <v>3.2062500000000001E-2</v>
      </c>
      <c r="E259" s="44">
        <v>0.72531750000000006</v>
      </c>
      <c r="F259" s="45">
        <v>4.5500000000000002E-3</v>
      </c>
    </row>
    <row r="260" spans="1:6" x14ac:dyDescent="0.25">
      <c r="A260" s="46" t="s">
        <v>309</v>
      </c>
      <c r="B260" s="41" t="s">
        <v>57</v>
      </c>
      <c r="D260" s="43">
        <v>8.4782608695652181E-3</v>
      </c>
      <c r="E260" s="44">
        <v>9.6099999999999908E-2</v>
      </c>
      <c r="F260" s="45">
        <v>7.3333333333333345E-4</v>
      </c>
    </row>
    <row r="261" spans="1:6" x14ac:dyDescent="0.25">
      <c r="A261" s="46" t="s">
        <v>310</v>
      </c>
      <c r="B261" s="41" t="s">
        <v>57</v>
      </c>
      <c r="D261" s="43">
        <v>5.2173913043478256E-3</v>
      </c>
      <c r="E261" s="44">
        <v>8.8000000000000009E-2</v>
      </c>
    </row>
    <row r="262" spans="1:6" x14ac:dyDescent="0.25">
      <c r="A262" s="46" t="s">
        <v>311</v>
      </c>
      <c r="B262" s="41" t="s">
        <v>57</v>
      </c>
      <c r="D262" s="43">
        <v>2.0937500000000001E-2</v>
      </c>
      <c r="E262" s="44">
        <v>0.26474583333333329</v>
      </c>
      <c r="F262" s="45">
        <v>0.19076666666666667</v>
      </c>
    </row>
    <row r="263" spans="1:6" x14ac:dyDescent="0.25">
      <c r="A263" s="46" t="s">
        <v>312</v>
      </c>
      <c r="B263" s="41" t="s">
        <v>57</v>
      </c>
      <c r="D263" s="43">
        <v>8.4166666666666678E-3</v>
      </c>
      <c r="E263" s="44">
        <v>9.3953333333333333E-2</v>
      </c>
    </row>
    <row r="264" spans="1:6" x14ac:dyDescent="0.25">
      <c r="A264" s="46" t="s">
        <v>313</v>
      </c>
      <c r="B264" s="41" t="s">
        <v>57</v>
      </c>
      <c r="D264" s="43">
        <v>5.1249999999999993E-3</v>
      </c>
      <c r="E264" s="44">
        <v>8.7868333333333298E-2</v>
      </c>
      <c r="F264" s="45">
        <v>7.0333333333333348E-4</v>
      </c>
    </row>
    <row r="265" spans="1:6" x14ac:dyDescent="0.25">
      <c r="A265" s="46" t="s">
        <v>314</v>
      </c>
      <c r="B265" s="41" t="s">
        <v>57</v>
      </c>
      <c r="D265" s="43">
        <v>7.4637681159420285E-3</v>
      </c>
      <c r="E265" s="44">
        <v>0.13573333333333346</v>
      </c>
      <c r="F265" s="45">
        <v>2.0333333333333332E-3</v>
      </c>
    </row>
    <row r="266" spans="1:6" x14ac:dyDescent="0.25">
      <c r="A266" s="46" t="s">
        <v>315</v>
      </c>
      <c r="B266" s="41" t="s">
        <v>57</v>
      </c>
      <c r="D266" s="43">
        <v>6.083333333333333E-3</v>
      </c>
      <c r="E266" s="44">
        <v>0.12695333333333331</v>
      </c>
      <c r="F266" s="45">
        <v>1.57E-3</v>
      </c>
    </row>
    <row r="267" spans="1:6" x14ac:dyDescent="0.25">
      <c r="A267" s="46" t="s">
        <v>316</v>
      </c>
      <c r="B267" s="41" t="s">
        <v>57</v>
      </c>
      <c r="E267" s="44">
        <v>0.14708000000000002</v>
      </c>
    </row>
    <row r="269" spans="1:6" x14ac:dyDescent="0.25">
      <c r="A269" s="40" t="s">
        <v>317</v>
      </c>
    </row>
    <row r="271" spans="1:6" x14ac:dyDescent="0.25">
      <c r="A271" s="46" t="s">
        <v>318</v>
      </c>
      <c r="B271" s="41" t="s">
        <v>57</v>
      </c>
      <c r="F271" s="45">
        <v>1</v>
      </c>
    </row>
    <row r="272" spans="1:6" x14ac:dyDescent="0.25">
      <c r="A272" s="46" t="s">
        <v>319</v>
      </c>
      <c r="B272" s="41" t="s">
        <v>57</v>
      </c>
      <c r="F272" s="45">
        <v>1</v>
      </c>
    </row>
    <row r="273" spans="1:6" x14ac:dyDescent="0.25">
      <c r="A273" s="46" t="s">
        <v>320</v>
      </c>
      <c r="B273" s="41" t="s">
        <v>57</v>
      </c>
      <c r="C273" s="42">
        <v>4.1470000743865972E-3</v>
      </c>
      <c r="E273" s="44">
        <v>6.3299992561332901E-4</v>
      </c>
      <c r="F273" s="45">
        <v>0.82361000000000006</v>
      </c>
    </row>
    <row r="274" spans="1:6" x14ac:dyDescent="0.25">
      <c r="A274" s="46" t="s">
        <v>321</v>
      </c>
      <c r="B274" s="41" t="s">
        <v>57</v>
      </c>
      <c r="C274" s="42">
        <v>3.9556000709533691E-3</v>
      </c>
      <c r="E274" s="44">
        <v>0</v>
      </c>
      <c r="F274" s="45">
        <v>0.86039333333333334</v>
      </c>
    </row>
    <row r="275" spans="1:6" x14ac:dyDescent="0.25">
      <c r="A275" s="46" t="s">
        <v>322</v>
      </c>
      <c r="B275" s="41" t="s">
        <v>57</v>
      </c>
      <c r="E275" s="44">
        <v>0</v>
      </c>
      <c r="F275" s="45">
        <v>0.67434333333333341</v>
      </c>
    </row>
    <row r="276" spans="1:6" x14ac:dyDescent="0.25">
      <c r="A276" s="46" t="s">
        <v>323</v>
      </c>
      <c r="B276" s="41" t="s">
        <v>57</v>
      </c>
      <c r="E276" s="44">
        <v>0</v>
      </c>
      <c r="F276" s="45">
        <v>0.81733666666666649</v>
      </c>
    </row>
    <row r="277" spans="1:6" x14ac:dyDescent="0.25">
      <c r="A277" s="46" t="s">
        <v>324</v>
      </c>
      <c r="B277" s="41" t="s">
        <v>57</v>
      </c>
      <c r="E277" s="44">
        <v>0</v>
      </c>
      <c r="F277" s="45">
        <v>0.67245666666666648</v>
      </c>
    </row>
    <row r="278" spans="1:6" x14ac:dyDescent="0.25">
      <c r="A278" s="46" t="s">
        <v>325</v>
      </c>
      <c r="B278" s="41" t="s">
        <v>57</v>
      </c>
      <c r="E278" s="44">
        <v>0</v>
      </c>
      <c r="F278" s="45">
        <v>0.67096999999999996</v>
      </c>
    </row>
    <row r="279" spans="1:6" x14ac:dyDescent="0.25">
      <c r="A279" s="47" t="s">
        <v>326</v>
      </c>
      <c r="B279" s="41" t="s">
        <v>57</v>
      </c>
      <c r="F279" s="45">
        <v>1</v>
      </c>
    </row>
    <row r="280" spans="1:6" x14ac:dyDescent="0.25">
      <c r="A280" s="46" t="s">
        <v>327</v>
      </c>
      <c r="B280" s="41" t="s">
        <v>57</v>
      </c>
      <c r="F280" s="45">
        <v>1</v>
      </c>
    </row>
    <row r="281" spans="1:6" x14ac:dyDescent="0.25">
      <c r="A281" s="46" t="s">
        <v>328</v>
      </c>
      <c r="B281" s="41" t="s">
        <v>57</v>
      </c>
      <c r="F281" s="45">
        <v>1</v>
      </c>
    </row>
    <row r="282" spans="1:6" x14ac:dyDescent="0.25">
      <c r="A282" s="46" t="s">
        <v>329</v>
      </c>
      <c r="B282" s="41" t="s">
        <v>57</v>
      </c>
      <c r="F282" s="45">
        <v>1</v>
      </c>
    </row>
    <row r="283" spans="1:6" x14ac:dyDescent="0.25">
      <c r="A283" s="46" t="s">
        <v>330</v>
      </c>
      <c r="B283" s="41" t="s">
        <v>57</v>
      </c>
      <c r="F283" s="45">
        <v>1</v>
      </c>
    </row>
    <row r="284" spans="1:6" x14ac:dyDescent="0.25">
      <c r="A284" s="46" t="s">
        <v>331</v>
      </c>
      <c r="B284" s="41" t="s">
        <v>57</v>
      </c>
      <c r="F284" s="45">
        <v>1</v>
      </c>
    </row>
    <row r="286" spans="1:6" x14ac:dyDescent="0.25">
      <c r="A286" s="40" t="s">
        <v>332</v>
      </c>
    </row>
    <row r="288" spans="1:6" x14ac:dyDescent="0.25">
      <c r="A288" s="46" t="s">
        <v>333</v>
      </c>
      <c r="B288" s="41" t="s">
        <v>57</v>
      </c>
      <c r="C288" s="42">
        <v>0.23524999999999999</v>
      </c>
      <c r="E288" s="44">
        <v>0</v>
      </c>
      <c r="F288" s="45">
        <v>1.2376666666666668E-2</v>
      </c>
    </row>
    <row r="289" spans="1:6" x14ac:dyDescent="0.25">
      <c r="A289" s="46" t="s">
        <v>334</v>
      </c>
      <c r="B289" s="41" t="s">
        <v>57</v>
      </c>
      <c r="C289" s="42">
        <v>0.19345833333333332</v>
      </c>
      <c r="E289" s="44">
        <v>0</v>
      </c>
      <c r="F289" s="45">
        <v>9.4200000000000013E-3</v>
      </c>
    </row>
    <row r="290" spans="1:6" x14ac:dyDescent="0.25">
      <c r="A290" s="46" t="s">
        <v>335</v>
      </c>
      <c r="B290" s="41" t="s">
        <v>57</v>
      </c>
      <c r="C290" s="42">
        <v>0.13083333333333333</v>
      </c>
      <c r="E290" s="44">
        <v>0</v>
      </c>
      <c r="F290" s="45">
        <v>3.5999999999999999E-3</v>
      </c>
    </row>
    <row r="291" spans="1:6" x14ac:dyDescent="0.25">
      <c r="A291" s="46" t="s">
        <v>336</v>
      </c>
      <c r="B291" s="41" t="s">
        <v>57</v>
      </c>
      <c r="C291" s="42">
        <v>0.27610416666666665</v>
      </c>
      <c r="E291" s="44">
        <v>0</v>
      </c>
      <c r="F291" s="45">
        <v>1.3023333333333333E-2</v>
      </c>
    </row>
    <row r="292" spans="1:6" x14ac:dyDescent="0.25">
      <c r="A292" s="46" t="s">
        <v>337</v>
      </c>
      <c r="B292" s="41" t="s">
        <v>57</v>
      </c>
      <c r="C292" s="42">
        <v>0.26187500000000002</v>
      </c>
      <c r="E292" s="44">
        <v>0</v>
      </c>
      <c r="F292" s="45">
        <v>5.9966666666666661E-2</v>
      </c>
    </row>
    <row r="293" spans="1:6" x14ac:dyDescent="0.25">
      <c r="A293" s="46" t="s">
        <v>338</v>
      </c>
      <c r="B293" s="41" t="s">
        <v>57</v>
      </c>
      <c r="C293" s="42">
        <v>0.25679999999999997</v>
      </c>
      <c r="E293" s="44">
        <v>0</v>
      </c>
      <c r="F293" s="45">
        <v>8.6999999999999994E-3</v>
      </c>
    </row>
    <row r="294" spans="1:6" x14ac:dyDescent="0.25">
      <c r="A294" s="46" t="s">
        <v>339</v>
      </c>
      <c r="B294" s="41" t="s">
        <v>57</v>
      </c>
      <c r="C294" s="42">
        <v>0.29036666666666666</v>
      </c>
      <c r="E294" s="44">
        <v>0</v>
      </c>
      <c r="F294" s="45">
        <v>1.32E-2</v>
      </c>
    </row>
    <row r="295" spans="1:6" x14ac:dyDescent="0.25">
      <c r="A295" s="46" t="s">
        <v>340</v>
      </c>
      <c r="B295" s="41" t="s">
        <v>57</v>
      </c>
      <c r="C295" s="42">
        <v>0.23979166666666665</v>
      </c>
      <c r="E295" s="44">
        <v>1.2241666666666786E-2</v>
      </c>
      <c r="F295" s="45">
        <v>3.606666666666667E-2</v>
      </c>
    </row>
    <row r="296" spans="1:6" x14ac:dyDescent="0.25">
      <c r="A296" s="46" t="s">
        <v>341</v>
      </c>
      <c r="B296" s="41" t="s">
        <v>57</v>
      </c>
      <c r="C296" s="42">
        <v>0.24952083333333333</v>
      </c>
      <c r="E296" s="44">
        <v>3.1005833333333319E-2</v>
      </c>
      <c r="F296" s="45">
        <v>9.9543333333333331E-2</v>
      </c>
    </row>
    <row r="297" spans="1:6" x14ac:dyDescent="0.25">
      <c r="A297" s="46" t="s">
        <v>342</v>
      </c>
      <c r="B297" s="41" t="s">
        <v>57</v>
      </c>
      <c r="C297" s="42">
        <v>0.25589583333333327</v>
      </c>
      <c r="E297" s="44">
        <v>0</v>
      </c>
      <c r="F297" s="45">
        <v>7.4799999999999988E-3</v>
      </c>
    </row>
    <row r="298" spans="1:6" x14ac:dyDescent="0.25">
      <c r="A298" s="46" t="s">
        <v>343</v>
      </c>
      <c r="B298" s="41" t="s">
        <v>57</v>
      </c>
      <c r="C298" s="42">
        <v>0.17854166666666668</v>
      </c>
      <c r="E298" s="44">
        <v>0</v>
      </c>
      <c r="F298" s="45">
        <v>7.8666666666666659E-3</v>
      </c>
    </row>
    <row r="299" spans="1:6" x14ac:dyDescent="0.25">
      <c r="A299" s="46" t="s">
        <v>344</v>
      </c>
      <c r="B299" s="41" t="s">
        <v>57</v>
      </c>
      <c r="C299" s="42">
        <v>0.18966666666666665</v>
      </c>
      <c r="E299" s="44">
        <v>0</v>
      </c>
      <c r="F299" s="45">
        <v>1.0006666666666665E-2</v>
      </c>
    </row>
    <row r="300" spans="1:6" x14ac:dyDescent="0.25">
      <c r="A300" s="46" t="s">
        <v>345</v>
      </c>
      <c r="B300" s="41" t="s">
        <v>57</v>
      </c>
      <c r="C300" s="42">
        <v>9.9916666666666668E-2</v>
      </c>
      <c r="E300" s="44">
        <v>0</v>
      </c>
      <c r="F300" s="45">
        <v>5.0099999999999997E-3</v>
      </c>
    </row>
    <row r="301" spans="1:6" x14ac:dyDescent="0.25">
      <c r="A301" s="46" t="s">
        <v>346</v>
      </c>
      <c r="B301" s="41" t="s">
        <v>57</v>
      </c>
      <c r="C301" s="42">
        <v>0.18387499999999998</v>
      </c>
      <c r="E301" s="44">
        <v>2.8798333333333325E-2</v>
      </c>
      <c r="F301" s="45">
        <v>0.15620333333333333</v>
      </c>
    </row>
    <row r="302" spans="1:6" x14ac:dyDescent="0.25">
      <c r="A302" s="46" t="s">
        <v>347</v>
      </c>
      <c r="B302" s="41" t="s">
        <v>57</v>
      </c>
      <c r="C302" s="42">
        <v>0.18479166666666669</v>
      </c>
      <c r="E302" s="44">
        <v>0</v>
      </c>
      <c r="F302" s="45">
        <v>4.2300000000000003E-3</v>
      </c>
    </row>
    <row r="303" spans="1:6" x14ac:dyDescent="0.25">
      <c r="A303" s="46" t="s">
        <v>348</v>
      </c>
      <c r="B303" s="41" t="s">
        <v>57</v>
      </c>
      <c r="C303" s="42">
        <v>0.17366666666666666</v>
      </c>
      <c r="E303" s="44">
        <v>-2.6666666666666175E-4</v>
      </c>
      <c r="F303" s="45">
        <v>5.9866666666666672E-2</v>
      </c>
    </row>
    <row r="304" spans="1:6" x14ac:dyDescent="0.25">
      <c r="A304" s="46" t="s">
        <v>349</v>
      </c>
      <c r="B304" s="41" t="s">
        <v>57</v>
      </c>
      <c r="C304" s="42">
        <v>0.19897916666666668</v>
      </c>
      <c r="E304" s="44">
        <v>0</v>
      </c>
      <c r="F304" s="45">
        <v>0.19566333333333333</v>
      </c>
    </row>
    <row r="305" spans="1:6" x14ac:dyDescent="0.25">
      <c r="A305" s="46" t="s">
        <v>350</v>
      </c>
      <c r="B305" s="41" t="s">
        <v>57</v>
      </c>
      <c r="C305" s="42">
        <v>0.20131250000000001</v>
      </c>
      <c r="E305" s="44">
        <v>0</v>
      </c>
      <c r="F305" s="45">
        <v>0.16933000000000004</v>
      </c>
    </row>
    <row r="306" spans="1:6" x14ac:dyDescent="0.25">
      <c r="A306" s="46" t="s">
        <v>351</v>
      </c>
      <c r="B306" s="41" t="s">
        <v>57</v>
      </c>
      <c r="C306" s="42">
        <v>0.18916666666666668</v>
      </c>
      <c r="E306" s="44">
        <v>0</v>
      </c>
      <c r="F306" s="45">
        <v>2.2433333333333336E-2</v>
      </c>
    </row>
    <row r="307" spans="1:6" x14ac:dyDescent="0.25">
      <c r="A307" s="46" t="s">
        <v>352</v>
      </c>
      <c r="B307" s="41" t="s">
        <v>57</v>
      </c>
      <c r="C307" s="42">
        <v>0.1857</v>
      </c>
      <c r="E307" s="44">
        <v>0</v>
      </c>
      <c r="F307" s="45">
        <v>1.5833333333333331E-2</v>
      </c>
    </row>
    <row r="308" spans="1:6" x14ac:dyDescent="0.25">
      <c r="A308" s="46" t="s">
        <v>353</v>
      </c>
      <c r="B308" s="41" t="s">
        <v>57</v>
      </c>
      <c r="C308" s="42">
        <v>0.26766666666666666</v>
      </c>
      <c r="E308" s="44">
        <v>0</v>
      </c>
      <c r="F308" s="45">
        <v>3.5736666666666667E-2</v>
      </c>
    </row>
    <row r="309" spans="1:6" x14ac:dyDescent="0.25">
      <c r="A309" s="46" t="s">
        <v>354</v>
      </c>
      <c r="B309" s="41" t="s">
        <v>57</v>
      </c>
      <c r="C309" s="42">
        <v>0.234375</v>
      </c>
      <c r="E309" s="44">
        <v>0</v>
      </c>
      <c r="F309" s="45">
        <v>2.5626666666666666E-2</v>
      </c>
    </row>
    <row r="310" spans="1:6" x14ac:dyDescent="0.25">
      <c r="A310" s="46" t="s">
        <v>355</v>
      </c>
      <c r="B310" s="41" t="s">
        <v>57</v>
      </c>
      <c r="C310" s="42">
        <v>0.18810416666666666</v>
      </c>
      <c r="E310" s="44">
        <v>0</v>
      </c>
      <c r="F310" s="45">
        <v>5.6416666666666664E-2</v>
      </c>
    </row>
    <row r="311" spans="1:6" x14ac:dyDescent="0.25">
      <c r="A311" s="46" t="s">
        <v>356</v>
      </c>
      <c r="B311" s="41" t="s">
        <v>57</v>
      </c>
      <c r="C311" s="42">
        <v>0.168125</v>
      </c>
      <c r="E311" s="44">
        <v>0</v>
      </c>
      <c r="F311" s="45">
        <v>6.5466666666666673E-2</v>
      </c>
    </row>
    <row r="312" spans="1:6" x14ac:dyDescent="0.25">
      <c r="A312" s="46" t="s">
        <v>357</v>
      </c>
      <c r="B312" s="41" t="s">
        <v>57</v>
      </c>
      <c r="C312" s="42">
        <v>0.28425</v>
      </c>
      <c r="E312" s="44">
        <v>0</v>
      </c>
      <c r="F312" s="45">
        <v>0.22781999999999999</v>
      </c>
    </row>
    <row r="313" spans="1:6" x14ac:dyDescent="0.25">
      <c r="A313" s="46" t="s">
        <v>358</v>
      </c>
      <c r="B313" s="41" t="s">
        <v>57</v>
      </c>
      <c r="C313" s="42">
        <v>0.15652083333333333</v>
      </c>
      <c r="E313" s="44">
        <v>0</v>
      </c>
      <c r="F313" s="45">
        <v>9.3973333333333339E-2</v>
      </c>
    </row>
    <row r="314" spans="1:6" x14ac:dyDescent="0.25">
      <c r="A314" s="46" t="s">
        <v>359</v>
      </c>
      <c r="B314" s="41" t="s">
        <v>57</v>
      </c>
      <c r="C314" s="42">
        <v>0.23449999999999999</v>
      </c>
      <c r="E314" s="44">
        <v>0.1024033333333333</v>
      </c>
      <c r="F314" s="45">
        <v>0.22592999999999999</v>
      </c>
    </row>
    <row r="315" spans="1:6" x14ac:dyDescent="0.25">
      <c r="A315" s="46" t="s">
        <v>360</v>
      </c>
      <c r="B315" s="41" t="s">
        <v>57</v>
      </c>
      <c r="C315" s="42">
        <v>0.30139583333333331</v>
      </c>
      <c r="E315" s="44">
        <v>0</v>
      </c>
      <c r="F315" s="45">
        <v>0.24460000000000001</v>
      </c>
    </row>
    <row r="316" spans="1:6" x14ac:dyDescent="0.25">
      <c r="A316" s="46" t="s">
        <v>361</v>
      </c>
      <c r="B316" s="41" t="s">
        <v>57</v>
      </c>
      <c r="C316" s="42">
        <v>0.26604166666666668</v>
      </c>
      <c r="E316" s="44">
        <v>0</v>
      </c>
      <c r="F316" s="45">
        <v>9.2133333333333338E-3</v>
      </c>
    </row>
    <row r="317" spans="1:6" x14ac:dyDescent="0.25">
      <c r="A317" s="46" t="s">
        <v>362</v>
      </c>
      <c r="B317" s="41" t="s">
        <v>57</v>
      </c>
      <c r="C317" s="42">
        <v>0.16606666666666667</v>
      </c>
      <c r="E317" s="44">
        <v>0</v>
      </c>
      <c r="F317" s="45">
        <v>2.0199999999999999E-2</v>
      </c>
    </row>
    <row r="318" spans="1:6" x14ac:dyDescent="0.25">
      <c r="A318" s="46" t="s">
        <v>363</v>
      </c>
      <c r="B318" s="41" t="s">
        <v>57</v>
      </c>
      <c r="C318" s="42">
        <v>0.26929166666666665</v>
      </c>
      <c r="E318" s="44">
        <v>0</v>
      </c>
      <c r="F318" s="45">
        <v>8.4966666666666676E-2</v>
      </c>
    </row>
    <row r="319" spans="1:6" x14ac:dyDescent="0.25">
      <c r="A319" s="46" t="s">
        <v>364</v>
      </c>
      <c r="B319" s="41" t="s">
        <v>57</v>
      </c>
      <c r="C319" s="42">
        <v>0.16263333333333332</v>
      </c>
      <c r="E319" s="44">
        <v>0</v>
      </c>
      <c r="F319" s="45">
        <v>4.593333333333334E-2</v>
      </c>
    </row>
    <row r="320" spans="1:6" x14ac:dyDescent="0.25">
      <c r="A320" s="46" t="s">
        <v>365</v>
      </c>
      <c r="B320" s="41" t="s">
        <v>57</v>
      </c>
      <c r="C320" s="42">
        <v>0.27356249999999999</v>
      </c>
      <c r="E320" s="44">
        <v>0</v>
      </c>
      <c r="F320" s="45">
        <v>0.11777000000000001</v>
      </c>
    </row>
    <row r="321" spans="1:6" x14ac:dyDescent="0.25">
      <c r="A321" s="46" t="s">
        <v>366</v>
      </c>
      <c r="B321" s="41" t="s">
        <v>57</v>
      </c>
      <c r="C321" s="42">
        <v>0.21435416666666665</v>
      </c>
      <c r="E321" s="44">
        <v>5.0332500000000051E-2</v>
      </c>
      <c r="F321" s="45">
        <v>0.19114999999999999</v>
      </c>
    </row>
    <row r="322" spans="1:6" x14ac:dyDescent="0.25">
      <c r="A322" s="46" t="s">
        <v>367</v>
      </c>
      <c r="B322" s="41" t="s">
        <v>57</v>
      </c>
      <c r="C322" s="42">
        <v>0.16649999999999998</v>
      </c>
      <c r="E322" s="44">
        <v>0</v>
      </c>
      <c r="F322" s="45">
        <v>4.0033333333333337E-2</v>
      </c>
    </row>
    <row r="323" spans="1:6" x14ac:dyDescent="0.25">
      <c r="A323" s="46" t="s">
        <v>368</v>
      </c>
      <c r="B323" s="41" t="s">
        <v>57</v>
      </c>
      <c r="C323" s="42">
        <v>0.28587499999999999</v>
      </c>
      <c r="E323" s="44">
        <v>0</v>
      </c>
      <c r="F323" s="45">
        <v>3.5699999999999996E-2</v>
      </c>
    </row>
    <row r="324" spans="1:6" x14ac:dyDescent="0.25">
      <c r="A324" s="46" t="s">
        <v>369</v>
      </c>
      <c r="B324" s="41" t="s">
        <v>57</v>
      </c>
      <c r="C324" s="42">
        <v>0.11749999999999999</v>
      </c>
      <c r="E324" s="44">
        <v>5.0153333333333404E-2</v>
      </c>
      <c r="F324" s="45">
        <v>8.0239999999999992E-2</v>
      </c>
    </row>
    <row r="325" spans="1:6" x14ac:dyDescent="0.25">
      <c r="A325" s="46" t="s">
        <v>370</v>
      </c>
      <c r="B325" s="41" t="s">
        <v>57</v>
      </c>
      <c r="C325" s="42">
        <v>0.15479166666666669</v>
      </c>
      <c r="E325" s="44">
        <v>0</v>
      </c>
      <c r="F325" s="45">
        <v>1.1433333333333334E-2</v>
      </c>
    </row>
    <row r="326" spans="1:6" x14ac:dyDescent="0.25">
      <c r="A326" s="46" t="s">
        <v>371</v>
      </c>
      <c r="B326" s="41" t="s">
        <v>57</v>
      </c>
      <c r="C326" s="42">
        <v>0.36450000000000005</v>
      </c>
      <c r="E326" s="44">
        <v>0</v>
      </c>
      <c r="F326" s="45">
        <v>3.9820000000000008E-2</v>
      </c>
    </row>
    <row r="327" spans="1:6" x14ac:dyDescent="0.25">
      <c r="A327" s="46" t="s">
        <v>372</v>
      </c>
      <c r="B327" s="41" t="s">
        <v>57</v>
      </c>
      <c r="C327" s="42">
        <v>0.18556666666666669</v>
      </c>
      <c r="E327" s="44">
        <v>0</v>
      </c>
      <c r="F327" s="45">
        <v>1.3133333333333335E-2</v>
      </c>
    </row>
    <row r="328" spans="1:6" x14ac:dyDescent="0.25">
      <c r="A328" s="46" t="s">
        <v>373</v>
      </c>
      <c r="B328" s="41" t="s">
        <v>57</v>
      </c>
      <c r="C328" s="42">
        <v>0.30795833333333333</v>
      </c>
      <c r="E328" s="44">
        <v>0</v>
      </c>
      <c r="F328" s="45">
        <v>2.2940000000000002E-2</v>
      </c>
    </row>
    <row r="329" spans="1:6" x14ac:dyDescent="0.25">
      <c r="A329" s="46" t="s">
        <v>374</v>
      </c>
      <c r="B329" s="41" t="s">
        <v>57</v>
      </c>
      <c r="C329" s="42">
        <v>0.20489999999999997</v>
      </c>
      <c r="E329" s="44">
        <v>0</v>
      </c>
      <c r="F329" s="45">
        <v>6.1333333333333327E-3</v>
      </c>
    </row>
    <row r="330" spans="1:6" x14ac:dyDescent="0.25">
      <c r="A330" s="46" t="s">
        <v>375</v>
      </c>
      <c r="B330" s="41" t="s">
        <v>57</v>
      </c>
      <c r="C330" s="42">
        <v>0.2391875</v>
      </c>
      <c r="E330" s="44">
        <v>0</v>
      </c>
      <c r="F330" s="45">
        <v>0.14035333333333333</v>
      </c>
    </row>
    <row r="331" spans="1:6" x14ac:dyDescent="0.25">
      <c r="A331" s="46" t="s">
        <v>376</v>
      </c>
      <c r="B331" s="41" t="s">
        <v>57</v>
      </c>
      <c r="C331" s="42">
        <v>0.19252083333333336</v>
      </c>
      <c r="E331" s="44">
        <v>0</v>
      </c>
      <c r="F331" s="45">
        <v>9.7089999999999982E-2</v>
      </c>
    </row>
    <row r="332" spans="1:6" x14ac:dyDescent="0.25">
      <c r="A332" s="46" t="s">
        <v>377</v>
      </c>
      <c r="B332" s="41" t="s">
        <v>57</v>
      </c>
      <c r="C332" s="42">
        <v>0.26141666666666669</v>
      </c>
      <c r="E332" s="44">
        <v>0</v>
      </c>
      <c r="F332" s="45">
        <v>0.14532333333333333</v>
      </c>
    </row>
    <row r="333" spans="1:6" x14ac:dyDescent="0.25">
      <c r="A333" s="46" t="s">
        <v>378</v>
      </c>
      <c r="B333" s="41" t="s">
        <v>57</v>
      </c>
      <c r="C333" s="42">
        <v>0.3217916666666667</v>
      </c>
      <c r="E333" s="44">
        <v>0</v>
      </c>
      <c r="F333" s="45">
        <v>2.9873333333333335E-2</v>
      </c>
    </row>
    <row r="334" spans="1:6" x14ac:dyDescent="0.25">
      <c r="A334" s="46" t="s">
        <v>379</v>
      </c>
      <c r="B334" s="41" t="s">
        <v>57</v>
      </c>
      <c r="C334" s="42">
        <v>0.15939583333333335</v>
      </c>
      <c r="E334" s="44">
        <v>0</v>
      </c>
      <c r="F334" s="45">
        <v>0.24048666666666665</v>
      </c>
    </row>
    <row r="335" spans="1:6" x14ac:dyDescent="0.25">
      <c r="A335" s="46" t="s">
        <v>380</v>
      </c>
      <c r="B335" s="41" t="s">
        <v>57</v>
      </c>
      <c r="C335" s="42">
        <v>0.33383333333333343</v>
      </c>
      <c r="E335" s="44">
        <v>0</v>
      </c>
      <c r="F335" s="45">
        <v>0.12693333333333334</v>
      </c>
    </row>
    <row r="336" spans="1:6" x14ac:dyDescent="0.25">
      <c r="A336" s="46" t="s">
        <v>381</v>
      </c>
      <c r="B336" s="41" t="s">
        <v>57</v>
      </c>
      <c r="C336" s="42">
        <v>0.21076666666666669</v>
      </c>
      <c r="E336" s="44">
        <v>0</v>
      </c>
      <c r="F336" s="45">
        <v>2.6499999999999999E-2</v>
      </c>
    </row>
    <row r="337" spans="1:6" x14ac:dyDescent="0.25">
      <c r="A337" s="46" t="s">
        <v>382</v>
      </c>
      <c r="B337" s="41" t="s">
        <v>57</v>
      </c>
      <c r="C337" s="42">
        <v>0.17958333333333334</v>
      </c>
      <c r="E337" s="44">
        <v>-4.5000000000007924E-4</v>
      </c>
      <c r="F337" s="45">
        <v>1.2199999999999999E-2</v>
      </c>
    </row>
    <row r="339" spans="1:6" x14ac:dyDescent="0.25">
      <c r="A339" s="40" t="s">
        <v>383</v>
      </c>
    </row>
    <row r="341" spans="1:6" x14ac:dyDescent="0.25">
      <c r="A341" s="46" t="s">
        <v>384</v>
      </c>
      <c r="B341" s="41" t="s">
        <v>57</v>
      </c>
      <c r="C341" s="42">
        <v>0.13449999999999998</v>
      </c>
      <c r="E341" s="44">
        <v>2.8620000000000041E-2</v>
      </c>
      <c r="F341" s="45">
        <v>6.6906666666666656E-2</v>
      </c>
    </row>
    <row r="342" spans="1:6" x14ac:dyDescent="0.25">
      <c r="A342" s="46" t="s">
        <v>385</v>
      </c>
      <c r="B342" s="41" t="s">
        <v>57</v>
      </c>
      <c r="C342" s="42">
        <v>7.8200000000000006E-2</v>
      </c>
      <c r="E342" s="44">
        <v>0.15053333333333341</v>
      </c>
      <c r="F342" s="45">
        <v>0.16570000000000001</v>
      </c>
    </row>
    <row r="343" spans="1:6" x14ac:dyDescent="0.25">
      <c r="A343" s="46" t="s">
        <v>386</v>
      </c>
      <c r="B343" s="41" t="s">
        <v>57</v>
      </c>
      <c r="C343" s="42">
        <v>6.2791666666666662E-2</v>
      </c>
      <c r="E343" s="44">
        <v>0.10645499999999991</v>
      </c>
      <c r="F343" s="45">
        <v>0.20416333333333334</v>
      </c>
    </row>
    <row r="344" spans="1:6" x14ac:dyDescent="0.25">
      <c r="A344" s="46" t="s">
        <v>387</v>
      </c>
      <c r="B344" s="41" t="s">
        <v>57</v>
      </c>
      <c r="C344" s="42">
        <v>0.2668666666666667</v>
      </c>
      <c r="E344" s="44">
        <v>0</v>
      </c>
      <c r="F344" s="45">
        <v>0.10916666666666666</v>
      </c>
    </row>
    <row r="345" spans="1:6" x14ac:dyDescent="0.25">
      <c r="A345" s="46" t="s">
        <v>388</v>
      </c>
      <c r="B345" s="41" t="s">
        <v>57</v>
      </c>
      <c r="C345" s="42">
        <v>0.19420000000000001</v>
      </c>
      <c r="E345" s="44">
        <v>0</v>
      </c>
      <c r="F345" s="45">
        <v>5.9466666666666661E-2</v>
      </c>
    </row>
    <row r="346" spans="1:6" x14ac:dyDescent="0.25">
      <c r="A346" s="46" t="s">
        <v>389</v>
      </c>
      <c r="B346" s="41" t="s">
        <v>57</v>
      </c>
      <c r="C346" s="42">
        <v>0.2727</v>
      </c>
      <c r="E346" s="44">
        <v>0</v>
      </c>
      <c r="F346" s="45">
        <v>0.10883333333333332</v>
      </c>
    </row>
    <row r="347" spans="1:6" x14ac:dyDescent="0.25">
      <c r="A347" s="46" t="s">
        <v>390</v>
      </c>
      <c r="B347" s="41" t="s">
        <v>57</v>
      </c>
      <c r="C347" s="42">
        <v>0.20816666666666667</v>
      </c>
      <c r="E347" s="44">
        <v>0</v>
      </c>
      <c r="F347" s="45">
        <v>6.1133333333333331E-2</v>
      </c>
    </row>
    <row r="348" spans="1:6" x14ac:dyDescent="0.25">
      <c r="A348" s="46" t="s">
        <v>391</v>
      </c>
      <c r="B348" s="41" t="s">
        <v>57</v>
      </c>
      <c r="C348" s="42">
        <v>0.123125</v>
      </c>
      <c r="E348" s="44">
        <v>9.7941666666666552E-2</v>
      </c>
      <c r="F348" s="45">
        <v>0.11203333333333333</v>
      </c>
    </row>
    <row r="349" spans="1:6" x14ac:dyDescent="0.25">
      <c r="A349" s="46" t="s">
        <v>392</v>
      </c>
      <c r="B349" s="41" t="s">
        <v>57</v>
      </c>
      <c r="C349" s="42">
        <v>0.18156249999999999</v>
      </c>
      <c r="E349" s="44">
        <v>0.14286749999999995</v>
      </c>
      <c r="F349" s="45">
        <v>0.15782333333333334</v>
      </c>
    </row>
    <row r="350" spans="1:6" x14ac:dyDescent="0.25">
      <c r="A350" s="46" t="s">
        <v>393</v>
      </c>
      <c r="B350" s="41" t="s">
        <v>57</v>
      </c>
      <c r="C350" s="42">
        <v>0.21640000000000001</v>
      </c>
      <c r="E350" s="44">
        <v>0</v>
      </c>
      <c r="F350" s="45">
        <v>4.5033333333333342E-2</v>
      </c>
    </row>
    <row r="351" spans="1:6" x14ac:dyDescent="0.25">
      <c r="A351" s="46" t="s">
        <v>394</v>
      </c>
      <c r="B351" s="41" t="s">
        <v>57</v>
      </c>
      <c r="C351" s="42">
        <v>0.20530000000000001</v>
      </c>
      <c r="E351" s="44">
        <v>0</v>
      </c>
      <c r="F351" s="45">
        <v>5.503333333333333E-2</v>
      </c>
    </row>
    <row r="352" spans="1:6" x14ac:dyDescent="0.25">
      <c r="A352" s="46" t="s">
        <v>395</v>
      </c>
      <c r="B352" s="41" t="s">
        <v>57</v>
      </c>
      <c r="C352" s="42">
        <v>0.1919666666666667</v>
      </c>
      <c r="E352" s="44">
        <v>0</v>
      </c>
      <c r="F352" s="45">
        <v>0.14960000000000001</v>
      </c>
    </row>
    <row r="353" spans="1:6" x14ac:dyDescent="0.25">
      <c r="A353" s="46" t="s">
        <v>396</v>
      </c>
      <c r="B353" s="41" t="s">
        <v>57</v>
      </c>
      <c r="C353" s="42">
        <v>0.30686666666666668</v>
      </c>
      <c r="E353" s="44">
        <v>0</v>
      </c>
      <c r="F353" s="45">
        <v>0.20030000000000001</v>
      </c>
    </row>
    <row r="354" spans="1:6" x14ac:dyDescent="0.25">
      <c r="A354" s="46" t="s">
        <v>397</v>
      </c>
      <c r="B354" s="41" t="s">
        <v>57</v>
      </c>
      <c r="C354" s="42">
        <v>0.21539999999999998</v>
      </c>
      <c r="E354" s="44">
        <v>0</v>
      </c>
      <c r="F354" s="45">
        <v>4.3333333333333328E-2</v>
      </c>
    </row>
    <row r="355" spans="1:6" x14ac:dyDescent="0.25">
      <c r="A355" s="46" t="s">
        <v>398</v>
      </c>
      <c r="B355" s="41" t="s">
        <v>57</v>
      </c>
      <c r="C355" s="42">
        <v>0.35063333333333335</v>
      </c>
      <c r="E355" s="44">
        <v>-6.6666666666748148E-5</v>
      </c>
      <c r="F355" s="45">
        <v>9.9499999999999991E-2</v>
      </c>
    </row>
    <row r="356" spans="1:6" x14ac:dyDescent="0.25">
      <c r="A356" s="46" t="s">
        <v>399</v>
      </c>
      <c r="B356" s="41" t="s">
        <v>57</v>
      </c>
      <c r="C356" s="42">
        <v>0.36364583333333333</v>
      </c>
      <c r="E356" s="44">
        <v>0</v>
      </c>
      <c r="F356" s="45">
        <v>0.11918333333333335</v>
      </c>
    </row>
    <row r="357" spans="1:6" x14ac:dyDescent="0.25">
      <c r="A357" s="46" t="s">
        <v>400</v>
      </c>
      <c r="B357" s="41" t="s">
        <v>57</v>
      </c>
      <c r="C357" s="42">
        <v>0.2271458333333333</v>
      </c>
      <c r="E357" s="44">
        <v>0</v>
      </c>
      <c r="F357" s="45">
        <v>0.16836999999999999</v>
      </c>
    </row>
    <row r="358" spans="1:6" x14ac:dyDescent="0.25">
      <c r="A358" s="46" t="s">
        <v>401</v>
      </c>
      <c r="B358" s="41" t="s">
        <v>57</v>
      </c>
      <c r="C358" s="42">
        <v>0.206125</v>
      </c>
      <c r="E358" s="44">
        <v>0.12174499999999994</v>
      </c>
      <c r="F358" s="45">
        <v>0.23998</v>
      </c>
    </row>
    <row r="359" spans="1:6" x14ac:dyDescent="0.25">
      <c r="A359" s="46" t="s">
        <v>402</v>
      </c>
      <c r="B359" s="41" t="s">
        <v>57</v>
      </c>
      <c r="C359" s="42">
        <v>0.19800000000000001</v>
      </c>
      <c r="E359" s="44">
        <v>0</v>
      </c>
      <c r="F359" s="45">
        <v>0.13070000000000001</v>
      </c>
    </row>
    <row r="360" spans="1:6" x14ac:dyDescent="0.25">
      <c r="A360" s="46" t="s">
        <v>403</v>
      </c>
      <c r="B360" s="41" t="s">
        <v>57</v>
      </c>
      <c r="C360" s="42">
        <v>0.29880000000000001</v>
      </c>
      <c r="E360" s="44">
        <v>0</v>
      </c>
      <c r="F360" s="45">
        <v>0.16333333333333333</v>
      </c>
    </row>
    <row r="361" spans="1:6" x14ac:dyDescent="0.25">
      <c r="A361" s="46" t="s">
        <v>404</v>
      </c>
      <c r="B361" s="41" t="s">
        <v>57</v>
      </c>
      <c r="C361" s="42">
        <v>0.21149999999999999</v>
      </c>
      <c r="E361" s="44">
        <v>0</v>
      </c>
      <c r="F361" s="45">
        <v>0.12809999999999999</v>
      </c>
    </row>
    <row r="362" spans="1:6" x14ac:dyDescent="0.25">
      <c r="A362" s="46" t="s">
        <v>405</v>
      </c>
      <c r="B362" s="41" t="s">
        <v>57</v>
      </c>
      <c r="C362" s="42">
        <v>0.32396666666666668</v>
      </c>
      <c r="E362" s="44">
        <v>0</v>
      </c>
      <c r="F362" s="45">
        <v>0.15490000000000001</v>
      </c>
    </row>
    <row r="363" spans="1:6" x14ac:dyDescent="0.25">
      <c r="A363" s="46" t="s">
        <v>406</v>
      </c>
      <c r="B363" s="41" t="s">
        <v>57</v>
      </c>
      <c r="C363" s="42">
        <v>0.23996666666666666</v>
      </c>
      <c r="E363" s="44">
        <v>0</v>
      </c>
      <c r="F363" s="45">
        <v>6.0033333333333341E-2</v>
      </c>
    </row>
    <row r="364" spans="1:6" x14ac:dyDescent="0.25">
      <c r="A364" s="46" t="s">
        <v>407</v>
      </c>
      <c r="B364" s="41" t="s">
        <v>57</v>
      </c>
      <c r="C364" s="42">
        <v>0.35883333333333334</v>
      </c>
      <c r="E364" s="44">
        <v>0</v>
      </c>
      <c r="F364" s="45">
        <v>4.4866666666666673E-2</v>
      </c>
    </row>
    <row r="365" spans="1:6" x14ac:dyDescent="0.25">
      <c r="A365" s="46" t="s">
        <v>408</v>
      </c>
      <c r="B365" s="41" t="s">
        <v>57</v>
      </c>
      <c r="C365" s="42">
        <v>0.28806666666666669</v>
      </c>
      <c r="E365" s="44">
        <v>0</v>
      </c>
      <c r="F365" s="45">
        <v>0.2772</v>
      </c>
    </row>
    <row r="366" spans="1:6" x14ac:dyDescent="0.25">
      <c r="A366" s="46" t="s">
        <v>409</v>
      </c>
      <c r="B366" s="41" t="s">
        <v>57</v>
      </c>
      <c r="C366" s="42">
        <v>0.16706666666666667</v>
      </c>
      <c r="E366" s="44">
        <v>0</v>
      </c>
      <c r="F366" s="45">
        <v>0.3175</v>
      </c>
    </row>
    <row r="367" spans="1:6" x14ac:dyDescent="0.25">
      <c r="A367" s="46" t="s">
        <v>410</v>
      </c>
      <c r="B367" s="41" t="s">
        <v>57</v>
      </c>
      <c r="C367" s="42">
        <v>0.31879999999999997</v>
      </c>
      <c r="E367" s="44">
        <v>0</v>
      </c>
      <c r="F367" s="45">
        <v>8.9233333333333331E-2</v>
      </c>
    </row>
    <row r="368" spans="1:6" x14ac:dyDescent="0.25">
      <c r="A368" s="46" t="s">
        <v>411</v>
      </c>
      <c r="B368" s="41" t="s">
        <v>57</v>
      </c>
      <c r="C368" s="42">
        <v>0.21513333333333334</v>
      </c>
      <c r="E368" s="44">
        <v>0</v>
      </c>
      <c r="F368" s="45">
        <v>6.2199999999999998E-2</v>
      </c>
    </row>
    <row r="369" spans="1:6" x14ac:dyDescent="0.25">
      <c r="A369" s="46" t="s">
        <v>412</v>
      </c>
      <c r="B369" s="41" t="s">
        <v>57</v>
      </c>
      <c r="C369" s="42">
        <v>0.32383333333333331</v>
      </c>
      <c r="E369" s="44">
        <v>0</v>
      </c>
      <c r="F369" s="45">
        <v>8.9133333333333328E-2</v>
      </c>
    </row>
    <row r="370" spans="1:6" x14ac:dyDescent="0.25">
      <c r="A370" s="46" t="s">
        <v>413</v>
      </c>
      <c r="B370" s="41" t="s">
        <v>57</v>
      </c>
      <c r="C370" s="42">
        <v>0.21230000000000002</v>
      </c>
      <c r="E370" s="44">
        <v>0</v>
      </c>
      <c r="F370" s="45">
        <v>8.6933333333333335E-2</v>
      </c>
    </row>
    <row r="371" spans="1:6" x14ac:dyDescent="0.25">
      <c r="A371" s="46" t="s">
        <v>414</v>
      </c>
      <c r="B371" s="41" t="s">
        <v>57</v>
      </c>
      <c r="C371" s="42">
        <v>0.28631250000000003</v>
      </c>
      <c r="E371" s="44">
        <v>0</v>
      </c>
      <c r="F371" s="45">
        <v>0.23042666666666667</v>
      </c>
    </row>
    <row r="372" spans="1:6" x14ac:dyDescent="0.25">
      <c r="A372" s="46" t="s">
        <v>415</v>
      </c>
      <c r="B372" s="41" t="s">
        <v>57</v>
      </c>
      <c r="C372" s="42">
        <v>0.19536666666666666</v>
      </c>
      <c r="E372" s="44">
        <v>0</v>
      </c>
      <c r="F372" s="45">
        <v>0.15296666666666667</v>
      </c>
    </row>
    <row r="373" spans="1:6" x14ac:dyDescent="0.25">
      <c r="A373" s="46" t="s">
        <v>416</v>
      </c>
      <c r="B373" s="41" t="s">
        <v>57</v>
      </c>
      <c r="C373" s="42">
        <v>0.20713333333333334</v>
      </c>
      <c r="E373" s="44">
        <v>1.106666666666668E-2</v>
      </c>
      <c r="F373" s="45">
        <v>5.3566666666666665E-2</v>
      </c>
    </row>
    <row r="374" spans="1:6" x14ac:dyDescent="0.25">
      <c r="A374" s="46" t="s">
        <v>417</v>
      </c>
      <c r="B374" s="41" t="s">
        <v>57</v>
      </c>
      <c r="C374" s="42">
        <v>0.29859999999999998</v>
      </c>
      <c r="E374" s="44">
        <v>4.2000000000000003E-2</v>
      </c>
      <c r="F374" s="45">
        <v>9.01E-2</v>
      </c>
    </row>
    <row r="375" spans="1:6" x14ac:dyDescent="0.25">
      <c r="A375" s="46" t="s">
        <v>418</v>
      </c>
      <c r="B375" s="41" t="s">
        <v>57</v>
      </c>
      <c r="C375" s="42">
        <v>0.21600000000000003</v>
      </c>
      <c r="E375" s="44">
        <v>0</v>
      </c>
      <c r="F375" s="45">
        <v>5.6133333333333334E-2</v>
      </c>
    </row>
    <row r="376" spans="1:6" x14ac:dyDescent="0.25">
      <c r="A376" s="46" t="s">
        <v>419</v>
      </c>
      <c r="B376" s="41" t="s">
        <v>57</v>
      </c>
      <c r="C376" s="42">
        <v>0.32799999999999996</v>
      </c>
      <c r="E376" s="44">
        <v>0</v>
      </c>
      <c r="F376" s="45">
        <v>8.8300000000000003E-2</v>
      </c>
    </row>
    <row r="377" spans="1:6" x14ac:dyDescent="0.25">
      <c r="A377" s="46" t="s">
        <v>420</v>
      </c>
      <c r="B377" s="41" t="s">
        <v>57</v>
      </c>
      <c r="C377" s="42">
        <v>0.29376666666666668</v>
      </c>
      <c r="E377" s="44">
        <v>0</v>
      </c>
      <c r="F377" s="45">
        <v>7.7699999999999991E-2</v>
      </c>
    </row>
    <row r="378" spans="1:6" x14ac:dyDescent="0.25">
      <c r="A378" s="46" t="s">
        <v>421</v>
      </c>
      <c r="B378" s="41" t="s">
        <v>57</v>
      </c>
      <c r="C378" s="42">
        <v>0.19996666666666665</v>
      </c>
      <c r="E378" s="44">
        <v>0</v>
      </c>
      <c r="F378" s="45">
        <v>6.2166666666666662E-2</v>
      </c>
    </row>
    <row r="379" spans="1:6" x14ac:dyDescent="0.25">
      <c r="A379" s="46" t="s">
        <v>422</v>
      </c>
      <c r="B379" s="41" t="s">
        <v>57</v>
      </c>
      <c r="C379" s="42">
        <v>0.24239999999999998</v>
      </c>
      <c r="E379" s="44">
        <v>0</v>
      </c>
      <c r="F379" s="45">
        <v>0.26046666666666668</v>
      </c>
    </row>
    <row r="380" spans="1:6" x14ac:dyDescent="0.25">
      <c r="A380" s="46" t="s">
        <v>423</v>
      </c>
      <c r="B380" s="41" t="s">
        <v>57</v>
      </c>
      <c r="C380" s="42">
        <v>0.17583333333333331</v>
      </c>
      <c r="E380" s="44">
        <v>0</v>
      </c>
      <c r="F380" s="45">
        <v>0.16146666666666665</v>
      </c>
    </row>
    <row r="381" spans="1:6" x14ac:dyDescent="0.25">
      <c r="A381" s="46" t="s">
        <v>424</v>
      </c>
      <c r="B381" s="41" t="s">
        <v>57</v>
      </c>
      <c r="C381" s="42">
        <v>0.32863333333333339</v>
      </c>
      <c r="E381" s="44">
        <v>0</v>
      </c>
      <c r="F381" s="45">
        <v>9.1066666666666671E-2</v>
      </c>
    </row>
    <row r="382" spans="1:6" x14ac:dyDescent="0.25">
      <c r="A382" s="46" t="s">
        <v>425</v>
      </c>
      <c r="B382" s="41" t="s">
        <v>57</v>
      </c>
      <c r="C382" s="42">
        <v>0.20543333333333333</v>
      </c>
      <c r="E382" s="44">
        <v>0</v>
      </c>
      <c r="F382" s="45">
        <v>5.2266666666666663E-2</v>
      </c>
    </row>
    <row r="383" spans="1:6" x14ac:dyDescent="0.25">
      <c r="A383" s="46" t="s">
        <v>426</v>
      </c>
      <c r="B383" s="41" t="s">
        <v>57</v>
      </c>
      <c r="C383" s="42">
        <v>0.21366666666666664</v>
      </c>
      <c r="E383" s="44">
        <v>0</v>
      </c>
      <c r="F383" s="45">
        <v>0.24796666666666667</v>
      </c>
    </row>
    <row r="384" spans="1:6" x14ac:dyDescent="0.25">
      <c r="A384" s="46" t="s">
        <v>427</v>
      </c>
      <c r="B384" s="41" t="s">
        <v>57</v>
      </c>
      <c r="C384" s="42">
        <v>0.1709</v>
      </c>
      <c r="E384" s="44">
        <v>0</v>
      </c>
      <c r="F384" s="45">
        <v>0.15773333333333334</v>
      </c>
    </row>
    <row r="385" spans="1:6" x14ac:dyDescent="0.25">
      <c r="A385" s="46" t="s">
        <v>428</v>
      </c>
      <c r="B385" s="41" t="s">
        <v>57</v>
      </c>
      <c r="C385" s="42">
        <v>0.20933333333333334</v>
      </c>
      <c r="E385" s="44">
        <v>0</v>
      </c>
      <c r="F385" s="45">
        <v>7.0266666666666658E-2</v>
      </c>
    </row>
    <row r="386" spans="1:6" x14ac:dyDescent="0.25">
      <c r="A386" s="46" t="s">
        <v>429</v>
      </c>
      <c r="B386" s="41" t="s">
        <v>57</v>
      </c>
      <c r="C386" s="42">
        <v>0.30735416666666665</v>
      </c>
      <c r="E386" s="44">
        <v>0</v>
      </c>
      <c r="F386" s="45">
        <v>2.4223333333333329E-2</v>
      </c>
    </row>
    <row r="387" spans="1:6" x14ac:dyDescent="0.25">
      <c r="A387" s="46" t="s">
        <v>430</v>
      </c>
      <c r="B387" s="41" t="s">
        <v>57</v>
      </c>
      <c r="C387" s="42">
        <v>0.21609999999999999</v>
      </c>
      <c r="E387" s="44">
        <v>0</v>
      </c>
      <c r="F387" s="45">
        <v>7.8266666666666665E-2</v>
      </c>
    </row>
    <row r="388" spans="1:6" x14ac:dyDescent="0.25">
      <c r="A388" s="46" t="s">
        <v>431</v>
      </c>
      <c r="B388" s="41" t="s">
        <v>57</v>
      </c>
      <c r="C388" s="42">
        <v>0.31929999999999997</v>
      </c>
      <c r="E388" s="44">
        <v>0</v>
      </c>
      <c r="F388" s="45">
        <v>0.11643333333333336</v>
      </c>
    </row>
    <row r="389" spans="1:6" x14ac:dyDescent="0.25">
      <c r="A389" s="46" t="s">
        <v>432</v>
      </c>
      <c r="B389" s="41" t="s">
        <v>57</v>
      </c>
      <c r="C389" s="42">
        <v>0.31233333333333335</v>
      </c>
      <c r="E389" s="44">
        <v>0</v>
      </c>
      <c r="F389" s="45">
        <v>6.7000000000000004E-2</v>
      </c>
    </row>
    <row r="390" spans="1:6" x14ac:dyDescent="0.25">
      <c r="A390" s="46" t="s">
        <v>433</v>
      </c>
      <c r="B390" s="41" t="s">
        <v>57</v>
      </c>
      <c r="C390" s="42">
        <v>0.21559999999999999</v>
      </c>
      <c r="E390" s="44">
        <v>0</v>
      </c>
      <c r="F390" s="45">
        <v>5.4900000000000004E-2</v>
      </c>
    </row>
    <row r="391" spans="1:6" x14ac:dyDescent="0.25">
      <c r="A391" s="46" t="s">
        <v>434</v>
      </c>
      <c r="B391" s="41" t="s">
        <v>57</v>
      </c>
      <c r="C391" s="42">
        <v>0.21410000000000001</v>
      </c>
      <c r="E391" s="44">
        <v>0</v>
      </c>
      <c r="F391" s="45">
        <v>7.46E-2</v>
      </c>
    </row>
    <row r="392" spans="1:6" x14ac:dyDescent="0.25">
      <c r="A392" s="46" t="s">
        <v>435</v>
      </c>
      <c r="B392" s="41" t="s">
        <v>57</v>
      </c>
      <c r="C392" s="42">
        <v>0.29719999999999996</v>
      </c>
      <c r="E392" s="44">
        <v>0</v>
      </c>
      <c r="F392" s="45">
        <v>7.400000000000001E-2</v>
      </c>
    </row>
    <row r="393" spans="1:6" x14ac:dyDescent="0.25">
      <c r="A393" s="46" t="s">
        <v>436</v>
      </c>
      <c r="B393" s="41" t="s">
        <v>57</v>
      </c>
      <c r="C393" s="42">
        <v>0.21030000000000001</v>
      </c>
      <c r="E393" s="44">
        <v>0</v>
      </c>
      <c r="F393" s="45">
        <v>5.67E-2</v>
      </c>
    </row>
    <row r="394" spans="1:6" x14ac:dyDescent="0.25">
      <c r="A394" s="46" t="s">
        <v>437</v>
      </c>
      <c r="B394" s="41" t="s">
        <v>57</v>
      </c>
      <c r="C394" s="42">
        <v>0.21723333333333328</v>
      </c>
      <c r="E394" s="44">
        <v>0</v>
      </c>
      <c r="F394" s="45">
        <v>4.5133333333333331E-2</v>
      </c>
    </row>
    <row r="395" spans="1:6" x14ac:dyDescent="0.25">
      <c r="A395" s="46" t="s">
        <v>438</v>
      </c>
      <c r="B395" s="41" t="s">
        <v>57</v>
      </c>
      <c r="C395" s="42">
        <v>0.35899999999999999</v>
      </c>
      <c r="E395" s="44">
        <v>0</v>
      </c>
      <c r="F395" s="45">
        <v>7.3133333333333328E-2</v>
      </c>
    </row>
    <row r="396" spans="1:6" x14ac:dyDescent="0.25">
      <c r="A396" s="46" t="s">
        <v>439</v>
      </c>
      <c r="B396" s="41" t="s">
        <v>57</v>
      </c>
      <c r="C396" s="42">
        <v>0.2224666666666667</v>
      </c>
      <c r="E396" s="44">
        <v>0</v>
      </c>
      <c r="F396" s="45">
        <v>0.2699333333333333</v>
      </c>
    </row>
    <row r="397" spans="1:6" x14ac:dyDescent="0.25">
      <c r="A397" s="46" t="s">
        <v>440</v>
      </c>
      <c r="B397" s="41" t="s">
        <v>57</v>
      </c>
      <c r="C397" s="42">
        <v>0.17556666666666668</v>
      </c>
      <c r="E397" s="44">
        <v>0</v>
      </c>
      <c r="F397" s="45">
        <v>0.20433333333333334</v>
      </c>
    </row>
    <row r="398" spans="1:6" x14ac:dyDescent="0.25">
      <c r="A398" s="46" t="s">
        <v>441</v>
      </c>
      <c r="B398" s="41" t="s">
        <v>57</v>
      </c>
      <c r="C398" s="42">
        <v>0.18823333333333334</v>
      </c>
      <c r="E398" s="44">
        <v>0</v>
      </c>
      <c r="F398" s="45">
        <v>0.1469</v>
      </c>
    </row>
    <row r="399" spans="1:6" x14ac:dyDescent="0.25">
      <c r="A399" s="46" t="s">
        <v>442</v>
      </c>
      <c r="B399" s="41" t="s">
        <v>57</v>
      </c>
      <c r="C399" s="42">
        <v>0.26420833333333332</v>
      </c>
      <c r="E399" s="44">
        <v>0</v>
      </c>
      <c r="F399" s="45">
        <v>0.19506666666666664</v>
      </c>
    </row>
    <row r="400" spans="1:6" x14ac:dyDescent="0.25">
      <c r="A400" s="46" t="s">
        <v>443</v>
      </c>
      <c r="B400" s="41" t="s">
        <v>57</v>
      </c>
      <c r="C400" s="42">
        <v>0.21249999999999999</v>
      </c>
      <c r="E400" s="44">
        <v>0</v>
      </c>
      <c r="F400" s="45">
        <v>4.7433333333333334E-2</v>
      </c>
    </row>
    <row r="401" spans="1:6" x14ac:dyDescent="0.25">
      <c r="A401" s="46" t="s">
        <v>444</v>
      </c>
      <c r="B401" s="41" t="s">
        <v>57</v>
      </c>
      <c r="C401" s="42">
        <v>0.31906666666666667</v>
      </c>
      <c r="E401" s="44">
        <v>0</v>
      </c>
      <c r="F401" s="45">
        <v>0.11333333333333334</v>
      </c>
    </row>
    <row r="402" spans="1:6" x14ac:dyDescent="0.25">
      <c r="A402" s="46" t="s">
        <v>445</v>
      </c>
      <c r="B402" s="41" t="s">
        <v>57</v>
      </c>
      <c r="C402" s="42">
        <v>0.26931250000000001</v>
      </c>
      <c r="E402" s="44">
        <v>0</v>
      </c>
      <c r="F402" s="45">
        <v>0.21929333333333331</v>
      </c>
    </row>
    <row r="403" spans="1:6" x14ac:dyDescent="0.25">
      <c r="A403" s="46" t="s">
        <v>446</v>
      </c>
      <c r="B403" s="41" t="s">
        <v>57</v>
      </c>
      <c r="C403" s="42">
        <v>0.1965833333333333</v>
      </c>
      <c r="E403" s="44">
        <v>0</v>
      </c>
      <c r="F403" s="45">
        <v>0.25366666666666671</v>
      </c>
    </row>
    <row r="404" spans="1:6" x14ac:dyDescent="0.25">
      <c r="A404" s="46" t="s">
        <v>447</v>
      </c>
      <c r="B404" s="41" t="s">
        <v>57</v>
      </c>
      <c r="C404" s="42">
        <v>9.6104166666666657E-2</v>
      </c>
      <c r="E404" s="44">
        <v>0.34520583333333332</v>
      </c>
      <c r="F404" s="45">
        <v>0.11835999999999998</v>
      </c>
    </row>
    <row r="405" spans="1:6" x14ac:dyDescent="0.25">
      <c r="A405" s="46" t="s">
        <v>448</v>
      </c>
      <c r="B405" s="41" t="s">
        <v>57</v>
      </c>
      <c r="C405" s="42">
        <v>0.12043749999999999</v>
      </c>
      <c r="E405" s="44">
        <v>0.13949583333333332</v>
      </c>
      <c r="F405" s="45">
        <v>0.15561</v>
      </c>
    </row>
    <row r="406" spans="1:6" x14ac:dyDescent="0.25">
      <c r="A406" s="46" t="s">
        <v>449</v>
      </c>
      <c r="B406" s="41" t="s">
        <v>57</v>
      </c>
      <c r="C406" s="42">
        <v>0.168625</v>
      </c>
      <c r="E406" s="44">
        <v>0.18146166666666674</v>
      </c>
      <c r="F406" s="45">
        <v>0.22673333333333331</v>
      </c>
    </row>
    <row r="407" spans="1:6" x14ac:dyDescent="0.25">
      <c r="A407" s="46" t="s">
        <v>450</v>
      </c>
      <c r="B407" s="41" t="s">
        <v>57</v>
      </c>
      <c r="C407" s="42">
        <v>6.9437499999999999E-2</v>
      </c>
      <c r="E407" s="44">
        <v>0.47492916666666657</v>
      </c>
      <c r="F407" s="45">
        <v>0.15604999999999999</v>
      </c>
    </row>
    <row r="408" spans="1:6" x14ac:dyDescent="0.25">
      <c r="A408" s="46" t="s">
        <v>451</v>
      </c>
      <c r="B408" s="41" t="s">
        <v>57</v>
      </c>
      <c r="C408" s="42">
        <v>7.3437500000000003E-2</v>
      </c>
      <c r="E408" s="44">
        <v>0.35528916666666682</v>
      </c>
      <c r="F408" s="45">
        <v>0.22887666666666664</v>
      </c>
    </row>
    <row r="409" spans="1:6" x14ac:dyDescent="0.25">
      <c r="A409" s="46" t="s">
        <v>452</v>
      </c>
      <c r="B409" s="41" t="s">
        <v>57</v>
      </c>
      <c r="C409" s="42">
        <v>0.18100000000000002</v>
      </c>
      <c r="E409" s="44">
        <v>0</v>
      </c>
      <c r="F409" s="45">
        <v>0.15066666666666667</v>
      </c>
    </row>
    <row r="410" spans="1:6" x14ac:dyDescent="0.25">
      <c r="A410" s="46" t="s">
        <v>453</v>
      </c>
      <c r="B410" s="41" t="s">
        <v>57</v>
      </c>
      <c r="C410" s="42">
        <v>0.23883333333333334</v>
      </c>
      <c r="E410" s="44">
        <v>0</v>
      </c>
      <c r="F410" s="45">
        <v>0.15615666666666667</v>
      </c>
    </row>
    <row r="411" spans="1:6" x14ac:dyDescent="0.25">
      <c r="A411" s="46" t="s">
        <v>454</v>
      </c>
      <c r="B411" s="41" t="s">
        <v>57</v>
      </c>
      <c r="C411" s="42">
        <v>0.29575000000000001</v>
      </c>
      <c r="E411" s="44">
        <v>0</v>
      </c>
      <c r="F411" s="45">
        <v>7.7023333333333333E-2</v>
      </c>
    </row>
    <row r="412" spans="1:6" x14ac:dyDescent="0.25">
      <c r="A412" s="46" t="s">
        <v>455</v>
      </c>
      <c r="B412" s="41" t="s">
        <v>57</v>
      </c>
      <c r="C412" s="42">
        <v>0.12583333333333335</v>
      </c>
      <c r="E412" s="44">
        <v>0</v>
      </c>
      <c r="F412" s="45">
        <v>0.18600000000000003</v>
      </c>
    </row>
    <row r="413" spans="1:6" x14ac:dyDescent="0.25">
      <c r="A413" s="46" t="s">
        <v>456</v>
      </c>
      <c r="B413" s="41" t="s">
        <v>57</v>
      </c>
      <c r="C413" s="42">
        <v>0.22439583333333335</v>
      </c>
      <c r="E413" s="44">
        <v>6.0741666666665785E-3</v>
      </c>
      <c r="F413" s="45">
        <v>0.12095999999999998</v>
      </c>
    </row>
    <row r="414" spans="1:6" x14ac:dyDescent="0.25">
      <c r="A414" s="46" t="s">
        <v>457</v>
      </c>
      <c r="B414" s="41" t="s">
        <v>57</v>
      </c>
      <c r="C414" s="42">
        <v>0.28491666666666665</v>
      </c>
      <c r="E414" s="44">
        <v>5.8333333333340006E-4</v>
      </c>
      <c r="F414" s="45">
        <v>0.10361333333333332</v>
      </c>
    </row>
    <row r="415" spans="1:6" x14ac:dyDescent="0.25">
      <c r="A415" s="46" t="s">
        <v>458</v>
      </c>
      <c r="B415" s="41" t="s">
        <v>57</v>
      </c>
      <c r="C415" s="42">
        <v>0.17093333333333333</v>
      </c>
      <c r="E415" s="44">
        <v>0</v>
      </c>
      <c r="F415" s="45">
        <v>9.8100000000000007E-2</v>
      </c>
    </row>
    <row r="416" spans="1:6" x14ac:dyDescent="0.25">
      <c r="A416" s="46" t="s">
        <v>459</v>
      </c>
      <c r="B416" s="41" t="s">
        <v>57</v>
      </c>
      <c r="C416" s="42">
        <v>0.26858333333333334</v>
      </c>
      <c r="E416" s="44">
        <v>0</v>
      </c>
      <c r="F416" s="45">
        <v>5.8473333333333322E-2</v>
      </c>
    </row>
    <row r="417" spans="1:6" x14ac:dyDescent="0.25">
      <c r="A417" s="46" t="s">
        <v>460</v>
      </c>
      <c r="B417" s="41" t="s">
        <v>57</v>
      </c>
      <c r="C417" s="42">
        <v>0.17813333333333334</v>
      </c>
      <c r="E417" s="44">
        <v>1.9999999999997019E-4</v>
      </c>
      <c r="F417" s="45">
        <v>4.8566666666666668E-2</v>
      </c>
    </row>
    <row r="418" spans="1:6" x14ac:dyDescent="0.25">
      <c r="A418" s="46" t="s">
        <v>461</v>
      </c>
      <c r="B418" s="41" t="s">
        <v>57</v>
      </c>
      <c r="C418" s="42">
        <v>0.1758666666666667</v>
      </c>
      <c r="E418" s="44">
        <v>-2.333333333333809E-4</v>
      </c>
      <c r="F418" s="45">
        <v>3.49E-2</v>
      </c>
    </row>
    <row r="419" spans="1:6" x14ac:dyDescent="0.25">
      <c r="A419" s="46" t="s">
        <v>462</v>
      </c>
      <c r="B419" s="41" t="s">
        <v>57</v>
      </c>
      <c r="C419" s="42">
        <v>0.28460416666666671</v>
      </c>
      <c r="E419" s="44">
        <v>7.5129166666666622E-2</v>
      </c>
      <c r="F419" s="45">
        <v>7.7906666666666666E-2</v>
      </c>
    </row>
    <row r="420" spans="1:6" x14ac:dyDescent="0.25">
      <c r="A420" s="46" t="s">
        <v>463</v>
      </c>
      <c r="B420" s="41" t="s">
        <v>57</v>
      </c>
      <c r="C420" s="42">
        <v>0.16443333333333332</v>
      </c>
      <c r="E420" s="44">
        <v>0</v>
      </c>
      <c r="F420" s="45">
        <v>0.17306666666666667</v>
      </c>
    </row>
    <row r="421" spans="1:6" x14ac:dyDescent="0.25">
      <c r="A421" s="46" t="s">
        <v>464</v>
      </c>
      <c r="B421" s="41" t="s">
        <v>57</v>
      </c>
      <c r="C421" s="42">
        <v>0.28025</v>
      </c>
      <c r="E421" s="44">
        <v>0</v>
      </c>
      <c r="F421" s="45">
        <v>7.5023333333333331E-2</v>
      </c>
    </row>
    <row r="422" spans="1:6" x14ac:dyDescent="0.25">
      <c r="A422" s="46" t="s">
        <v>465</v>
      </c>
      <c r="B422" s="41" t="s">
        <v>57</v>
      </c>
      <c r="C422" s="42">
        <v>0.24985416666666663</v>
      </c>
      <c r="E422" s="44">
        <v>0</v>
      </c>
      <c r="F422" s="45">
        <v>7.0623333333333344E-2</v>
      </c>
    </row>
    <row r="423" spans="1:6" x14ac:dyDescent="0.25">
      <c r="A423" s="46" t="s">
        <v>466</v>
      </c>
      <c r="B423" s="41" t="s">
        <v>57</v>
      </c>
      <c r="C423" s="42">
        <v>0.2058666666666667</v>
      </c>
      <c r="E423" s="44">
        <v>0</v>
      </c>
      <c r="F423" s="45">
        <v>4.5666666666666661E-2</v>
      </c>
    </row>
    <row r="424" spans="1:6" x14ac:dyDescent="0.25">
      <c r="A424" s="46" t="s">
        <v>467</v>
      </c>
      <c r="B424" s="41" t="s">
        <v>57</v>
      </c>
      <c r="C424" s="42">
        <v>0.33416666666666667</v>
      </c>
      <c r="E424" s="44">
        <v>0</v>
      </c>
      <c r="F424" s="45">
        <v>7.6490000000000002E-2</v>
      </c>
    </row>
    <row r="425" spans="1:6" x14ac:dyDescent="0.25">
      <c r="A425" s="46" t="s">
        <v>468</v>
      </c>
      <c r="B425" s="41" t="s">
        <v>57</v>
      </c>
      <c r="C425" s="42">
        <v>0.20780000000000001</v>
      </c>
      <c r="E425" s="44">
        <v>0</v>
      </c>
      <c r="F425" s="45">
        <v>6.7333333333333328E-2</v>
      </c>
    </row>
    <row r="426" spans="1:6" x14ac:dyDescent="0.25">
      <c r="A426" s="46" t="s">
        <v>469</v>
      </c>
      <c r="B426" s="41" t="s">
        <v>57</v>
      </c>
      <c r="C426" s="42">
        <v>0.31468750000000001</v>
      </c>
      <c r="E426" s="44">
        <v>0</v>
      </c>
      <c r="F426" s="45">
        <v>3.1600000000000003E-2</v>
      </c>
    </row>
    <row r="427" spans="1:6" x14ac:dyDescent="0.25">
      <c r="A427" s="46" t="s">
        <v>470</v>
      </c>
      <c r="B427" s="41" t="s">
        <v>57</v>
      </c>
      <c r="C427" s="42">
        <v>0.21526666666666666</v>
      </c>
      <c r="E427" s="44">
        <v>0</v>
      </c>
      <c r="F427" s="45">
        <v>3.0200000000000001E-2</v>
      </c>
    </row>
    <row r="428" spans="1:6" x14ac:dyDescent="0.25">
      <c r="A428" s="46" t="s">
        <v>471</v>
      </c>
      <c r="B428" s="41" t="s">
        <v>57</v>
      </c>
      <c r="C428" s="42">
        <v>0.32033333333333336</v>
      </c>
      <c r="E428" s="44">
        <v>0</v>
      </c>
      <c r="F428" s="45">
        <v>2.4836666666666667E-2</v>
      </c>
    </row>
    <row r="429" spans="1:6" x14ac:dyDescent="0.25">
      <c r="A429" s="46" t="s">
        <v>472</v>
      </c>
      <c r="B429" s="41" t="s">
        <v>57</v>
      </c>
      <c r="C429" s="42">
        <v>0.28702083333333334</v>
      </c>
      <c r="E429" s="44">
        <v>0</v>
      </c>
      <c r="F429" s="45">
        <v>0.15193666666666666</v>
      </c>
    </row>
    <row r="430" spans="1:6" x14ac:dyDescent="0.25">
      <c r="A430" s="46" t="s">
        <v>473</v>
      </c>
      <c r="B430" s="41" t="s">
        <v>57</v>
      </c>
      <c r="C430" s="42">
        <v>0.15460000000000002</v>
      </c>
      <c r="E430" s="44">
        <v>0</v>
      </c>
      <c r="F430" s="45">
        <v>0.20899999999999999</v>
      </c>
    </row>
    <row r="431" spans="1:6" x14ac:dyDescent="0.25">
      <c r="A431" s="46" t="s">
        <v>474</v>
      </c>
      <c r="B431" s="41" t="s">
        <v>57</v>
      </c>
      <c r="C431" s="42">
        <v>0.29175000000000001</v>
      </c>
      <c r="E431" s="44">
        <v>0</v>
      </c>
      <c r="F431" s="45">
        <v>0.12007333333333334</v>
      </c>
    </row>
    <row r="432" spans="1:6" x14ac:dyDescent="0.25">
      <c r="A432" s="46" t="s">
        <v>475</v>
      </c>
      <c r="B432" s="41" t="s">
        <v>57</v>
      </c>
      <c r="C432" s="42">
        <v>0.1757</v>
      </c>
      <c r="E432" s="44">
        <v>0</v>
      </c>
      <c r="F432" s="45">
        <v>9.6199999999999994E-2</v>
      </c>
    </row>
    <row r="433" spans="1:6" x14ac:dyDescent="0.25">
      <c r="A433" s="46" t="s">
        <v>476</v>
      </c>
      <c r="B433" s="41" t="s">
        <v>57</v>
      </c>
      <c r="C433" s="42">
        <v>0.1315625</v>
      </c>
      <c r="E433" s="44">
        <v>4.1537499999999998E-2</v>
      </c>
      <c r="F433" s="45">
        <v>0.16177333333333332</v>
      </c>
    </row>
    <row r="434" spans="1:6" x14ac:dyDescent="0.25">
      <c r="A434" s="46" t="s">
        <v>477</v>
      </c>
      <c r="B434" s="41" t="s">
        <v>57</v>
      </c>
      <c r="C434" s="42">
        <v>0.19972916666666665</v>
      </c>
      <c r="E434" s="44">
        <v>6.3200833333333289E-2</v>
      </c>
      <c r="F434" s="45">
        <v>0.17012333333333335</v>
      </c>
    </row>
    <row r="435" spans="1:6" x14ac:dyDescent="0.25">
      <c r="A435" s="46" t="s">
        <v>478</v>
      </c>
      <c r="B435" s="41" t="s">
        <v>57</v>
      </c>
      <c r="C435" s="42">
        <v>0.1315625</v>
      </c>
      <c r="E435" s="44">
        <v>0.11333416666666674</v>
      </c>
      <c r="F435" s="45">
        <v>0.12430333333333332</v>
      </c>
    </row>
    <row r="436" spans="1:6" x14ac:dyDescent="0.25">
      <c r="A436" s="46" t="s">
        <v>479</v>
      </c>
      <c r="B436" s="41" t="s">
        <v>57</v>
      </c>
      <c r="C436" s="42">
        <v>0.14239583333333333</v>
      </c>
      <c r="E436" s="44">
        <v>0</v>
      </c>
      <c r="F436" s="45">
        <v>0.17439666666666667</v>
      </c>
    </row>
    <row r="437" spans="1:6" x14ac:dyDescent="0.25">
      <c r="A437" s="46" t="s">
        <v>480</v>
      </c>
      <c r="B437" s="41" t="s">
        <v>57</v>
      </c>
      <c r="C437" s="42">
        <v>0.18316666666666667</v>
      </c>
      <c r="E437" s="44">
        <v>0</v>
      </c>
      <c r="F437" s="45">
        <v>0.18541999999999997</v>
      </c>
    </row>
    <row r="438" spans="1:6" x14ac:dyDescent="0.25">
      <c r="A438" s="46" t="s">
        <v>481</v>
      </c>
      <c r="B438" s="41" t="s">
        <v>57</v>
      </c>
      <c r="C438" s="42">
        <v>0.18189583333333334</v>
      </c>
      <c r="E438" s="44">
        <v>0</v>
      </c>
      <c r="F438" s="45">
        <v>0.18402333333333334</v>
      </c>
    </row>
    <row r="439" spans="1:6" x14ac:dyDescent="0.25">
      <c r="A439" s="46" t="s">
        <v>482</v>
      </c>
      <c r="B439" s="41" t="s">
        <v>57</v>
      </c>
      <c r="C439" s="42">
        <v>0.16064583333333332</v>
      </c>
      <c r="E439" s="44">
        <v>0</v>
      </c>
      <c r="F439" s="45">
        <v>0.17584</v>
      </c>
    </row>
    <row r="440" spans="1:6" x14ac:dyDescent="0.25">
      <c r="A440" s="46" t="s">
        <v>483</v>
      </c>
      <c r="B440" s="41" t="s">
        <v>57</v>
      </c>
      <c r="C440" s="42">
        <v>0.20452083333333335</v>
      </c>
      <c r="E440" s="44">
        <v>0</v>
      </c>
      <c r="F440" s="45">
        <v>0.21309666666666668</v>
      </c>
    </row>
    <row r="441" spans="1:6" x14ac:dyDescent="0.25">
      <c r="A441" s="46" t="s">
        <v>484</v>
      </c>
      <c r="B441" s="41" t="s">
        <v>57</v>
      </c>
      <c r="C441" s="42">
        <v>0.23168749999999999</v>
      </c>
      <c r="E441" s="44">
        <v>0</v>
      </c>
      <c r="F441" s="45">
        <v>0.21902333333333332</v>
      </c>
    </row>
    <row r="442" spans="1:6" x14ac:dyDescent="0.25">
      <c r="A442" s="46" t="s">
        <v>485</v>
      </c>
      <c r="B442" s="41" t="s">
        <v>57</v>
      </c>
      <c r="C442" s="42">
        <v>0.11952083333333334</v>
      </c>
      <c r="E442" s="44">
        <v>5.8159166666666602E-2</v>
      </c>
      <c r="F442" s="45">
        <v>0.21649333333333334</v>
      </c>
    </row>
    <row r="443" spans="1:6" x14ac:dyDescent="0.25">
      <c r="A443" s="46" t="s">
        <v>486</v>
      </c>
      <c r="B443" s="41" t="s">
        <v>57</v>
      </c>
      <c r="C443" s="42">
        <v>0.26202083333333331</v>
      </c>
      <c r="E443" s="44">
        <v>0</v>
      </c>
      <c r="F443" s="45">
        <v>5.6749999999999995E-2</v>
      </c>
    </row>
    <row r="444" spans="1:6" x14ac:dyDescent="0.25">
      <c r="A444" s="46" t="s">
        <v>487</v>
      </c>
      <c r="B444" s="41" t="s">
        <v>57</v>
      </c>
      <c r="C444" s="42">
        <v>0.18083333333333332</v>
      </c>
      <c r="E444" s="44">
        <v>0</v>
      </c>
      <c r="F444" s="45">
        <v>1.83E-2</v>
      </c>
    </row>
    <row r="445" spans="1:6" x14ac:dyDescent="0.25">
      <c r="A445" s="46" t="s">
        <v>488</v>
      </c>
      <c r="B445" s="41" t="s">
        <v>57</v>
      </c>
      <c r="C445" s="42">
        <v>0.215</v>
      </c>
      <c r="E445" s="44">
        <v>0</v>
      </c>
      <c r="F445" s="45">
        <v>8.0166666666666664E-2</v>
      </c>
    </row>
    <row r="446" spans="1:6" x14ac:dyDescent="0.25">
      <c r="A446" s="46" t="s">
        <v>489</v>
      </c>
      <c r="B446" s="41" t="s">
        <v>57</v>
      </c>
      <c r="C446" s="42">
        <v>0.33747916666666666</v>
      </c>
      <c r="E446" s="44">
        <v>0</v>
      </c>
      <c r="F446" s="45">
        <v>0.18521666666666664</v>
      </c>
    </row>
    <row r="447" spans="1:6" x14ac:dyDescent="0.25">
      <c r="A447" s="46" t="s">
        <v>490</v>
      </c>
      <c r="B447" s="41" t="s">
        <v>57</v>
      </c>
      <c r="C447" s="42">
        <v>0.2888958333333333</v>
      </c>
      <c r="E447" s="44">
        <v>0</v>
      </c>
      <c r="F447" s="45">
        <v>0.17375333333333334</v>
      </c>
    </row>
    <row r="448" spans="1:6" x14ac:dyDescent="0.25">
      <c r="A448" s="46" t="s">
        <v>491</v>
      </c>
      <c r="B448" s="41" t="s">
        <v>57</v>
      </c>
      <c r="C448" s="42">
        <v>0.30222916666666672</v>
      </c>
      <c r="E448" s="44">
        <v>0</v>
      </c>
      <c r="F448" s="45">
        <v>0.30279</v>
      </c>
    </row>
    <row r="449" spans="1:6" x14ac:dyDescent="0.25">
      <c r="A449" s="46" t="s">
        <v>492</v>
      </c>
      <c r="B449" s="41" t="s">
        <v>57</v>
      </c>
      <c r="C449" s="42">
        <v>0.18</v>
      </c>
      <c r="E449" s="44">
        <v>0</v>
      </c>
      <c r="F449" s="45">
        <v>0.19816666666666666</v>
      </c>
    </row>
    <row r="450" spans="1:6" x14ac:dyDescent="0.25">
      <c r="A450" s="46" t="s">
        <v>493</v>
      </c>
      <c r="B450" s="41" t="s">
        <v>57</v>
      </c>
      <c r="C450" s="42">
        <v>0.35725000000000001</v>
      </c>
      <c r="E450" s="44">
        <v>0</v>
      </c>
      <c r="F450" s="45">
        <v>6.3956666666666676E-2</v>
      </c>
    </row>
    <row r="451" spans="1:6" x14ac:dyDescent="0.25">
      <c r="A451" s="46" t="s">
        <v>494</v>
      </c>
      <c r="B451" s="41" t="s">
        <v>57</v>
      </c>
      <c r="C451" s="42">
        <v>0.22604166666666667</v>
      </c>
      <c r="E451" s="44">
        <v>0</v>
      </c>
      <c r="F451" s="45">
        <v>8.77E-2</v>
      </c>
    </row>
    <row r="452" spans="1:6" x14ac:dyDescent="0.25">
      <c r="A452" s="46" t="s">
        <v>495</v>
      </c>
      <c r="B452" s="41" t="s">
        <v>57</v>
      </c>
      <c r="C452" s="42">
        <v>0.18520833333333331</v>
      </c>
      <c r="E452" s="44">
        <v>0</v>
      </c>
      <c r="F452" s="45">
        <v>0.19889999999999999</v>
      </c>
    </row>
    <row r="453" spans="1:6" x14ac:dyDescent="0.25">
      <c r="A453" s="46" t="s">
        <v>496</v>
      </c>
      <c r="B453" s="41" t="s">
        <v>57</v>
      </c>
      <c r="C453" s="42">
        <v>0.3213333333333333</v>
      </c>
      <c r="E453" s="44">
        <v>0</v>
      </c>
      <c r="F453" s="45">
        <v>0.13863666666666666</v>
      </c>
    </row>
    <row r="454" spans="1:6" x14ac:dyDescent="0.25">
      <c r="A454" s="46" t="s">
        <v>497</v>
      </c>
      <c r="B454" s="41" t="s">
        <v>57</v>
      </c>
      <c r="C454" s="42">
        <v>0.20125000000000001</v>
      </c>
      <c r="E454" s="44">
        <v>0</v>
      </c>
      <c r="F454" s="45">
        <v>0.111</v>
      </c>
    </row>
    <row r="455" spans="1:6" x14ac:dyDescent="0.25">
      <c r="A455" s="46" t="s">
        <v>498</v>
      </c>
      <c r="B455" s="41" t="s">
        <v>57</v>
      </c>
      <c r="C455" s="42">
        <v>0.15581250000000002</v>
      </c>
      <c r="E455" s="44">
        <v>0</v>
      </c>
      <c r="F455" s="45">
        <v>0.34466000000000002</v>
      </c>
    </row>
    <row r="456" spans="1:6" x14ac:dyDescent="0.25">
      <c r="A456" s="46" t="s">
        <v>499</v>
      </c>
      <c r="B456" s="41" t="s">
        <v>57</v>
      </c>
      <c r="C456" s="42">
        <v>0.14370833333333333</v>
      </c>
      <c r="E456" s="44">
        <v>1.3975E-2</v>
      </c>
      <c r="F456" s="45">
        <v>6.7713333333333334E-2</v>
      </c>
    </row>
    <row r="457" spans="1:6" x14ac:dyDescent="0.25">
      <c r="A457" s="46" t="s">
        <v>500</v>
      </c>
      <c r="B457" s="41" t="s">
        <v>57</v>
      </c>
      <c r="C457" s="42">
        <v>0.14291666666666666</v>
      </c>
      <c r="E457" s="44">
        <v>2.1456666666666697E-2</v>
      </c>
      <c r="F457" s="45">
        <v>2.7066666666666666E-2</v>
      </c>
    </row>
    <row r="458" spans="1:6" x14ac:dyDescent="0.25">
      <c r="A458" s="46" t="s">
        <v>501</v>
      </c>
      <c r="B458" s="41" t="s">
        <v>57</v>
      </c>
      <c r="C458" s="42">
        <v>0.1459375</v>
      </c>
      <c r="E458" s="44">
        <v>0.12861249999999999</v>
      </c>
      <c r="F458" s="45">
        <v>2.6763333333333333E-2</v>
      </c>
    </row>
    <row r="459" spans="1:6" x14ac:dyDescent="0.25">
      <c r="A459" s="46" t="s">
        <v>502</v>
      </c>
      <c r="B459" s="41" t="s">
        <v>57</v>
      </c>
      <c r="C459" s="42">
        <v>0.12354166666666666</v>
      </c>
      <c r="E459" s="44">
        <v>0.10774166666666667</v>
      </c>
      <c r="F459" s="45">
        <v>1.6676666666666666E-2</v>
      </c>
    </row>
    <row r="460" spans="1:6" x14ac:dyDescent="0.25">
      <c r="A460" s="46" t="s">
        <v>503</v>
      </c>
      <c r="B460" s="41" t="s">
        <v>57</v>
      </c>
      <c r="C460" s="42">
        <v>0.14889583333333334</v>
      </c>
      <c r="E460" s="44">
        <v>0.12337416666666658</v>
      </c>
      <c r="F460" s="45">
        <v>0.15798999999999999</v>
      </c>
    </row>
    <row r="461" spans="1:6" x14ac:dyDescent="0.25">
      <c r="A461" s="46" t="s">
        <v>504</v>
      </c>
      <c r="B461" s="41" t="s">
        <v>57</v>
      </c>
      <c r="C461" s="42">
        <v>0.25810416666666663</v>
      </c>
      <c r="E461" s="44">
        <v>2.9062500000000099E-2</v>
      </c>
      <c r="F461" s="45">
        <v>0.30641333333333337</v>
      </c>
    </row>
    <row r="462" spans="1:6" x14ac:dyDescent="0.25">
      <c r="A462" s="46" t="s">
        <v>505</v>
      </c>
      <c r="B462" s="41" t="s">
        <v>57</v>
      </c>
      <c r="C462" s="42">
        <v>0.11479166666666667</v>
      </c>
      <c r="E462" s="44">
        <v>0</v>
      </c>
      <c r="F462" s="45">
        <v>0.60256666666666658</v>
      </c>
    </row>
    <row r="463" spans="1:6" x14ac:dyDescent="0.25">
      <c r="A463" s="46" t="s">
        <v>506</v>
      </c>
      <c r="B463" s="41" t="s">
        <v>57</v>
      </c>
      <c r="C463" s="42">
        <v>0.27283333333333332</v>
      </c>
      <c r="E463" s="44">
        <v>0</v>
      </c>
      <c r="F463" s="45">
        <v>0.6430866666666667</v>
      </c>
    </row>
    <row r="465" spans="1:6" x14ac:dyDescent="0.25">
      <c r="A465" s="40" t="s">
        <v>507</v>
      </c>
    </row>
    <row r="467" spans="1:6" x14ac:dyDescent="0.25">
      <c r="A467" s="46" t="s">
        <v>508</v>
      </c>
      <c r="B467" s="41" t="s">
        <v>57</v>
      </c>
      <c r="C467" s="42">
        <v>2.1333333333333333E-2</v>
      </c>
      <c r="E467" s="44">
        <v>7.5700000000000059E-2</v>
      </c>
      <c r="F467" s="45">
        <v>1.9066666666666666E-2</v>
      </c>
    </row>
    <row r="468" spans="1:6" x14ac:dyDescent="0.25">
      <c r="A468" s="46" t="s">
        <v>509</v>
      </c>
      <c r="B468" s="41" t="s">
        <v>57</v>
      </c>
      <c r="C468" s="42">
        <v>1.5078066937128702E-2</v>
      </c>
      <c r="E468" s="44">
        <v>4.5095266396204606E-2</v>
      </c>
      <c r="F468" s="45">
        <v>0.22479333333333332</v>
      </c>
    </row>
    <row r="469" spans="1:6" x14ac:dyDescent="0.25">
      <c r="A469" s="46" t="s">
        <v>510</v>
      </c>
      <c r="B469" s="41" t="s">
        <v>57</v>
      </c>
      <c r="C469" s="42">
        <v>4.0633333333333334E-2</v>
      </c>
      <c r="E469" s="44">
        <v>1.9166666666666603E-2</v>
      </c>
      <c r="F469" s="45">
        <v>3.04E-2</v>
      </c>
    </row>
    <row r="470" spans="1:6" x14ac:dyDescent="0.25">
      <c r="A470" s="46" t="s">
        <v>511</v>
      </c>
      <c r="B470" s="41" t="s">
        <v>57</v>
      </c>
      <c r="C470" s="42">
        <v>3.834380068778992E-2</v>
      </c>
      <c r="E470" s="44">
        <v>5.7739533333333287E-2</v>
      </c>
      <c r="F470" s="45">
        <v>3.156666666666667E-3</v>
      </c>
    </row>
    <row r="471" spans="1:6" x14ac:dyDescent="0.25">
      <c r="A471" s="46" t="s">
        <v>512</v>
      </c>
      <c r="B471" s="41" t="s">
        <v>57</v>
      </c>
      <c r="C471" s="42">
        <v>2.7099999999999999E-2</v>
      </c>
      <c r="E471" s="44">
        <v>9.6933333333333427E-2</v>
      </c>
      <c r="F471" s="45">
        <v>2.3300000000000001E-2</v>
      </c>
    </row>
    <row r="472" spans="1:6" x14ac:dyDescent="0.25">
      <c r="A472" s="46" t="s">
        <v>513</v>
      </c>
      <c r="B472" s="41" t="s">
        <v>57</v>
      </c>
      <c r="C472" s="42">
        <v>2.53E-2</v>
      </c>
      <c r="E472" s="44">
        <v>9.4333333333333436E-2</v>
      </c>
      <c r="F472" s="45">
        <v>2.3366666666666664E-2</v>
      </c>
    </row>
    <row r="473" spans="1:6" x14ac:dyDescent="0.25">
      <c r="A473" s="46" t="s">
        <v>514</v>
      </c>
      <c r="B473" s="41" t="s">
        <v>57</v>
      </c>
      <c r="C473" s="42">
        <v>7.6700000000000004E-2</v>
      </c>
      <c r="E473" s="44">
        <v>0.56996666666666662</v>
      </c>
      <c r="F473" s="45">
        <v>6.7400000000000002E-2</v>
      </c>
    </row>
    <row r="474" spans="1:6" x14ac:dyDescent="0.25">
      <c r="A474" s="46" t="s">
        <v>515</v>
      </c>
      <c r="B474" s="41" t="s">
        <v>57</v>
      </c>
      <c r="C474" s="42">
        <v>3.0709067217508955E-2</v>
      </c>
      <c r="E474" s="44">
        <v>5.2460933333333327E-2</v>
      </c>
      <c r="F474" s="45">
        <v>3.7543333333333331E-2</v>
      </c>
    </row>
    <row r="475" spans="1:6" x14ac:dyDescent="0.25">
      <c r="A475" s="46" t="s">
        <v>516</v>
      </c>
      <c r="B475" s="41" t="s">
        <v>57</v>
      </c>
      <c r="C475" s="42">
        <v>2.0990200376510622E-2</v>
      </c>
      <c r="E475" s="44">
        <v>0.14158313333333325</v>
      </c>
      <c r="F475" s="45">
        <v>2.1690000000000001E-2</v>
      </c>
    </row>
    <row r="476" spans="1:6" x14ac:dyDescent="0.25">
      <c r="A476" s="46" t="s">
        <v>517</v>
      </c>
      <c r="B476" s="41" t="s">
        <v>57</v>
      </c>
      <c r="C476" s="42">
        <v>0.34689999999999999</v>
      </c>
      <c r="E476" s="44">
        <v>0.53043333333333331</v>
      </c>
      <c r="F476" s="45">
        <v>9.3333333333333324E-3</v>
      </c>
    </row>
    <row r="477" spans="1:6" x14ac:dyDescent="0.25">
      <c r="A477" s="46" t="s">
        <v>518</v>
      </c>
      <c r="B477" s="41" t="s">
        <v>57</v>
      </c>
    </row>
    <row r="478" spans="1:6" x14ac:dyDescent="0.25">
      <c r="A478" s="46" t="s">
        <v>519</v>
      </c>
      <c r="B478" s="41" t="s">
        <v>57</v>
      </c>
    </row>
    <row r="479" spans="1:6" x14ac:dyDescent="0.25">
      <c r="A479" s="46" t="s">
        <v>520</v>
      </c>
      <c r="B479" s="41" t="s">
        <v>57</v>
      </c>
      <c r="C479" s="42">
        <v>0.25420000000000004</v>
      </c>
      <c r="E479" s="44">
        <v>0.39179999999999998</v>
      </c>
      <c r="F479" s="45">
        <v>0.26903333333333335</v>
      </c>
    </row>
    <row r="480" spans="1:6" x14ac:dyDescent="0.25">
      <c r="A480" s="46" t="s">
        <v>521</v>
      </c>
      <c r="B480" s="41" t="s">
        <v>57</v>
      </c>
      <c r="C480" s="42">
        <v>1.8948599999999999E-2</v>
      </c>
      <c r="E480" s="44">
        <v>0.1567447333333333</v>
      </c>
      <c r="F480" s="45">
        <v>9.9000000000000021E-4</v>
      </c>
    </row>
    <row r="481" spans="1:6" x14ac:dyDescent="0.25">
      <c r="A481" s="46" t="s">
        <v>522</v>
      </c>
      <c r="B481" s="41" t="s">
        <v>57</v>
      </c>
      <c r="C481" s="42">
        <v>0.17411020000000005</v>
      </c>
      <c r="E481" s="44">
        <v>3.2403133333333327E-2</v>
      </c>
      <c r="F481" s="45">
        <v>0.20180666666666666</v>
      </c>
    </row>
    <row r="482" spans="1:6" x14ac:dyDescent="0.25">
      <c r="A482" s="46" t="s">
        <v>523</v>
      </c>
      <c r="B482" s="41" t="s">
        <v>57</v>
      </c>
      <c r="C482" s="42">
        <v>0.21211373713811241</v>
      </c>
      <c r="E482" s="44">
        <v>3.5729596195220863E-2</v>
      </c>
      <c r="F482" s="45">
        <v>0.24609999999999999</v>
      </c>
    </row>
    <row r="483" spans="1:6" x14ac:dyDescent="0.25">
      <c r="A483" s="46" t="s">
        <v>524</v>
      </c>
      <c r="B483" s="41" t="s">
        <v>57</v>
      </c>
      <c r="C483" s="42">
        <v>0.2264900040626526</v>
      </c>
      <c r="E483" s="44">
        <v>3.0493329270680734E-2</v>
      </c>
      <c r="F483" s="45">
        <v>0.25183000000000005</v>
      </c>
    </row>
    <row r="484" spans="1:6" x14ac:dyDescent="0.25">
      <c r="A484" s="46" t="s">
        <v>525</v>
      </c>
      <c r="B484" s="41" t="s">
        <v>57</v>
      </c>
      <c r="C484" s="42">
        <v>0.35553613333333334</v>
      </c>
      <c r="E484" s="44">
        <v>1.6607199999999996E-2</v>
      </c>
      <c r="F484" s="45">
        <v>0.33529333333333333</v>
      </c>
    </row>
    <row r="485" spans="1:6" x14ac:dyDescent="0.25">
      <c r="A485" s="46" t="s">
        <v>526</v>
      </c>
      <c r="B485" s="41" t="s">
        <v>57</v>
      </c>
      <c r="C485" s="42">
        <v>9.3573333333333328E-2</v>
      </c>
      <c r="E485" s="44">
        <v>5.6763333333333305E-2</v>
      </c>
      <c r="F485" s="45">
        <v>0.27435333333333334</v>
      </c>
    </row>
    <row r="486" spans="1:6" x14ac:dyDescent="0.25">
      <c r="A486" s="46" t="s">
        <v>527</v>
      </c>
      <c r="B486" s="41" t="s">
        <v>57</v>
      </c>
      <c r="C486" s="42">
        <v>5.7866600000000004E-2</v>
      </c>
      <c r="E486" s="44">
        <v>0.18462006666666661</v>
      </c>
      <c r="F486" s="45">
        <v>2.8383333333333333E-2</v>
      </c>
    </row>
    <row r="487" spans="1:6" x14ac:dyDescent="0.25">
      <c r="A487" s="46" t="s">
        <v>528</v>
      </c>
      <c r="B487" s="41" t="s">
        <v>57</v>
      </c>
      <c r="C487" s="42">
        <v>0.22661760406494141</v>
      </c>
      <c r="E487" s="44">
        <v>1.8785729268391928E-2</v>
      </c>
      <c r="F487" s="45">
        <v>0.29106333333333334</v>
      </c>
    </row>
    <row r="488" spans="1:6" x14ac:dyDescent="0.25">
      <c r="A488" s="46" t="s">
        <v>529</v>
      </c>
      <c r="B488" s="41" t="s">
        <v>57</v>
      </c>
      <c r="C488" s="42">
        <v>9.6295466666666663E-2</v>
      </c>
      <c r="E488" s="44">
        <v>2.4324533333333336E-2</v>
      </c>
      <c r="F488" s="45">
        <v>0.23441000000000004</v>
      </c>
    </row>
    <row r="489" spans="1:6" x14ac:dyDescent="0.25">
      <c r="A489" s="46" t="s">
        <v>530</v>
      </c>
      <c r="B489" s="41" t="s">
        <v>57</v>
      </c>
      <c r="C489" s="42">
        <v>0.12600500000000001</v>
      </c>
      <c r="E489" s="44">
        <v>3.7861666666666675E-2</v>
      </c>
      <c r="F489" s="45">
        <v>8.1086666666666668E-2</v>
      </c>
    </row>
    <row r="491" spans="1:6" x14ac:dyDescent="0.25">
      <c r="A491" s="40" t="s">
        <v>531</v>
      </c>
    </row>
    <row r="493" spans="1:6" x14ac:dyDescent="0.25">
      <c r="A493" s="46" t="s">
        <v>532</v>
      </c>
      <c r="B493" s="41" t="s">
        <v>57</v>
      </c>
      <c r="D493" s="43">
        <v>0</v>
      </c>
      <c r="E493" s="44">
        <v>6.40333333333334E-2</v>
      </c>
      <c r="F493" s="45">
        <v>0</v>
      </c>
    </row>
    <row r="494" spans="1:6" x14ac:dyDescent="0.25">
      <c r="A494" s="46" t="s">
        <v>533</v>
      </c>
      <c r="B494" s="41" t="s">
        <v>57</v>
      </c>
      <c r="D494" s="43">
        <v>7.1250000000000003E-3</v>
      </c>
      <c r="E494" s="44">
        <v>1.478666666666667E-2</v>
      </c>
      <c r="F494" s="45">
        <v>6.9333333333333345E-4</v>
      </c>
    </row>
    <row r="495" spans="1:6" x14ac:dyDescent="0.25">
      <c r="A495" s="46" t="s">
        <v>534</v>
      </c>
      <c r="B495" s="41" t="s">
        <v>57</v>
      </c>
      <c r="D495" s="43">
        <v>0</v>
      </c>
      <c r="E495" s="44">
        <v>0</v>
      </c>
      <c r="F495" s="45">
        <v>0</v>
      </c>
    </row>
    <row r="496" spans="1:6" x14ac:dyDescent="0.25">
      <c r="A496" s="46" t="s">
        <v>535</v>
      </c>
      <c r="B496" s="41" t="s">
        <v>57</v>
      </c>
      <c r="E496" s="44">
        <v>0.18151000000000003</v>
      </c>
    </row>
    <row r="497" spans="1:6" x14ac:dyDescent="0.25">
      <c r="A497" s="46" t="s">
        <v>536</v>
      </c>
      <c r="B497" s="41" t="s">
        <v>57</v>
      </c>
      <c r="D497" s="43">
        <v>5.6249999999999998E-3</v>
      </c>
      <c r="E497" s="44">
        <v>3.3174999999999996E-2</v>
      </c>
    </row>
    <row r="498" spans="1:6" x14ac:dyDescent="0.25">
      <c r="A498" s="46" t="s">
        <v>537</v>
      </c>
      <c r="B498" s="41" t="s">
        <v>57</v>
      </c>
      <c r="D498" s="43">
        <v>0</v>
      </c>
      <c r="E498" s="44">
        <v>3.9133333333332132E-3</v>
      </c>
      <c r="F498" s="45">
        <v>0</v>
      </c>
    </row>
    <row r="499" spans="1:6" x14ac:dyDescent="0.25">
      <c r="A499" s="46" t="s">
        <v>538</v>
      </c>
      <c r="B499" s="41" t="s">
        <v>57</v>
      </c>
      <c r="D499" s="43">
        <v>0</v>
      </c>
      <c r="E499" s="44">
        <v>6.4299999999999314E-3</v>
      </c>
      <c r="F499" s="45">
        <v>5.1999999999999995E-4</v>
      </c>
    </row>
    <row r="500" spans="1:6" x14ac:dyDescent="0.25">
      <c r="A500" s="46" t="s">
        <v>539</v>
      </c>
      <c r="B500" s="41" t="s">
        <v>57</v>
      </c>
      <c r="D500" s="43">
        <v>0</v>
      </c>
      <c r="E500" s="44">
        <v>6.2966666666666527E-3</v>
      </c>
      <c r="F500" s="45">
        <v>0</v>
      </c>
    </row>
    <row r="501" spans="1:6" x14ac:dyDescent="0.25">
      <c r="A501" s="46" t="s">
        <v>540</v>
      </c>
      <c r="B501" s="41" t="s">
        <v>57</v>
      </c>
      <c r="D501" s="43">
        <v>0</v>
      </c>
      <c r="E501" s="44">
        <v>5.2846666666666715E-2</v>
      </c>
      <c r="F501" s="45">
        <v>0</v>
      </c>
    </row>
    <row r="502" spans="1:6" x14ac:dyDescent="0.25">
      <c r="A502" s="46" t="s">
        <v>541</v>
      </c>
      <c r="B502" s="41" t="s">
        <v>57</v>
      </c>
      <c r="D502" s="43">
        <v>0</v>
      </c>
      <c r="E502" s="44">
        <v>7.95333333333334E-2</v>
      </c>
      <c r="F502" s="45">
        <v>0</v>
      </c>
    </row>
    <row r="503" spans="1:6" x14ac:dyDescent="0.25">
      <c r="A503" s="46" t="s">
        <v>542</v>
      </c>
      <c r="B503" s="41" t="s">
        <v>57</v>
      </c>
      <c r="D503" s="43">
        <v>0</v>
      </c>
      <c r="E503" s="44">
        <v>8.6600000000000107E-2</v>
      </c>
      <c r="F503" s="45">
        <v>0</v>
      </c>
    </row>
    <row r="504" spans="1:6" x14ac:dyDescent="0.25">
      <c r="A504" s="46" t="s">
        <v>543</v>
      </c>
      <c r="B504" s="41" t="s">
        <v>57</v>
      </c>
      <c r="D504" s="43">
        <v>0</v>
      </c>
      <c r="E504" s="44">
        <v>0.1</v>
      </c>
      <c r="F504" s="45">
        <v>0</v>
      </c>
    </row>
    <row r="505" spans="1:6" x14ac:dyDescent="0.25">
      <c r="A505" s="46" t="s">
        <v>544</v>
      </c>
      <c r="B505" s="41" t="s">
        <v>57</v>
      </c>
      <c r="D505" s="43">
        <v>0</v>
      </c>
      <c r="E505" s="44">
        <v>0.11789999999999999</v>
      </c>
      <c r="F505" s="45">
        <v>0</v>
      </c>
    </row>
    <row r="506" spans="1:6" x14ac:dyDescent="0.25">
      <c r="A506" s="46" t="s">
        <v>545</v>
      </c>
      <c r="B506" s="41" t="s">
        <v>57</v>
      </c>
      <c r="D506" s="43">
        <v>0</v>
      </c>
      <c r="E506" s="44">
        <v>0.10263333333333335</v>
      </c>
      <c r="F506" s="45">
        <v>0</v>
      </c>
    </row>
    <row r="508" spans="1:6" x14ac:dyDescent="0.25">
      <c r="A508" s="40" t="s">
        <v>546</v>
      </c>
    </row>
    <row r="510" spans="1:6" x14ac:dyDescent="0.25">
      <c r="A510" s="46" t="s">
        <v>547</v>
      </c>
      <c r="B510" s="41" t="s">
        <v>57</v>
      </c>
      <c r="C510" s="42">
        <v>0.15570833333333334</v>
      </c>
      <c r="E510" s="44">
        <v>4.3716666666666799E-3</v>
      </c>
      <c r="F510" s="45">
        <v>0.22007666666666664</v>
      </c>
    </row>
    <row r="511" spans="1:6" x14ac:dyDescent="0.25">
      <c r="A511" s="46" t="s">
        <v>548</v>
      </c>
      <c r="B511" s="41" t="s">
        <v>57</v>
      </c>
      <c r="C511" s="42">
        <v>0.136875</v>
      </c>
      <c r="E511" s="44">
        <v>7.7249999999999862E-3</v>
      </c>
      <c r="F511" s="45">
        <v>0.1268</v>
      </c>
    </row>
    <row r="512" spans="1:6" x14ac:dyDescent="0.25">
      <c r="A512" s="46" t="s">
        <v>549</v>
      </c>
      <c r="B512" s="41" t="s">
        <v>57</v>
      </c>
      <c r="C512" s="42">
        <v>0.13447916666666668</v>
      </c>
      <c r="E512" s="44">
        <v>0</v>
      </c>
      <c r="F512" s="45">
        <v>8.9000000000000006E-4</v>
      </c>
    </row>
    <row r="513" spans="1:6" x14ac:dyDescent="0.25">
      <c r="A513" s="46" t="s">
        <v>550</v>
      </c>
      <c r="B513" s="41" t="s">
        <v>57</v>
      </c>
      <c r="C513" s="42">
        <v>0.159</v>
      </c>
      <c r="E513" s="44">
        <v>1.5600000000000065E-2</v>
      </c>
      <c r="F513" s="45">
        <v>0.30776999999999999</v>
      </c>
    </row>
    <row r="514" spans="1:6" x14ac:dyDescent="0.25">
      <c r="A514" s="46" t="s">
        <v>551</v>
      </c>
      <c r="B514" s="41" t="s">
        <v>57</v>
      </c>
      <c r="C514" s="42">
        <v>0.13293749999999999</v>
      </c>
      <c r="E514" s="44">
        <v>6.1491666666667359E-3</v>
      </c>
      <c r="F514" s="45">
        <v>9.4763333333333324E-2</v>
      </c>
    </row>
    <row r="515" spans="1:6" x14ac:dyDescent="0.25">
      <c r="A515" s="46" t="s">
        <v>552</v>
      </c>
      <c r="B515" s="41" t="s">
        <v>57</v>
      </c>
      <c r="C515" s="42">
        <v>0.1303</v>
      </c>
      <c r="E515" s="44">
        <v>1.6366666666666724E-2</v>
      </c>
      <c r="F515" s="45">
        <v>8.900000000000001E-2</v>
      </c>
    </row>
    <row r="516" spans="1:6" x14ac:dyDescent="0.25">
      <c r="A516" s="46" t="s">
        <v>553</v>
      </c>
      <c r="B516" s="41" t="s">
        <v>57</v>
      </c>
      <c r="C516" s="42">
        <v>0.15616666666666668</v>
      </c>
      <c r="E516" s="44">
        <v>1.1936666666666627E-2</v>
      </c>
      <c r="F516" s="45">
        <v>0.18592666666666666</v>
      </c>
    </row>
    <row r="518" spans="1:6" x14ac:dyDescent="0.25">
      <c r="A518" s="40" t="s">
        <v>554</v>
      </c>
    </row>
    <row r="520" spans="1:6" x14ac:dyDescent="0.25">
      <c r="A520" s="46" t="s">
        <v>555</v>
      </c>
      <c r="B520" s="41" t="s">
        <v>57</v>
      </c>
      <c r="C520" s="42">
        <v>4.2033333333333332E-2</v>
      </c>
      <c r="E520" s="44">
        <v>0.91176666666666661</v>
      </c>
      <c r="F520" s="45">
        <v>2.1666666666666664E-2</v>
      </c>
    </row>
    <row r="521" spans="1:6" x14ac:dyDescent="0.25">
      <c r="A521" s="46" t="s">
        <v>556</v>
      </c>
      <c r="B521" s="41" t="s">
        <v>57</v>
      </c>
      <c r="D521" s="43">
        <v>3.2000000000000002E-3</v>
      </c>
      <c r="E521" s="44">
        <v>0.99609999999999999</v>
      </c>
    </row>
    <row r="522" spans="1:6" x14ac:dyDescent="0.25">
      <c r="A522" s="46" t="s">
        <v>557</v>
      </c>
      <c r="B522" s="41" t="s">
        <v>57</v>
      </c>
      <c r="D522" s="43">
        <v>7.5833333333333334E-3</v>
      </c>
      <c r="E522" s="44">
        <v>0.94450000000000001</v>
      </c>
      <c r="F522" s="45">
        <v>9.2000000000000014E-4</v>
      </c>
    </row>
    <row r="523" spans="1:6" x14ac:dyDescent="0.25">
      <c r="A523" s="46" t="s">
        <v>558</v>
      </c>
      <c r="B523" s="41" t="s">
        <v>57</v>
      </c>
      <c r="D523" s="43">
        <v>3.2000000000000002E-3</v>
      </c>
      <c r="E523" s="44">
        <v>0.99540000000000006</v>
      </c>
    </row>
    <row r="524" spans="1:6" x14ac:dyDescent="0.25">
      <c r="A524" s="46" t="s">
        <v>559</v>
      </c>
      <c r="B524" s="41" t="s">
        <v>57</v>
      </c>
      <c r="C524" s="42">
        <v>7.22E-2</v>
      </c>
      <c r="E524" s="44">
        <v>0.59576666666666678</v>
      </c>
      <c r="F524" s="45">
        <v>0.30266666666666669</v>
      </c>
    </row>
    <row r="525" spans="1:6" x14ac:dyDescent="0.25">
      <c r="A525" s="46" t="s">
        <v>560</v>
      </c>
      <c r="B525" s="41" t="s">
        <v>57</v>
      </c>
      <c r="C525" s="42">
        <v>7.4124999999999996E-2</v>
      </c>
      <c r="E525" s="44">
        <v>0.55376833333333342</v>
      </c>
      <c r="F525" s="45">
        <v>0.34191000000000005</v>
      </c>
    </row>
    <row r="526" spans="1:6" x14ac:dyDescent="0.25">
      <c r="A526" s="46" t="s">
        <v>561</v>
      </c>
      <c r="B526" s="41" t="s">
        <v>57</v>
      </c>
      <c r="C526" s="42">
        <v>6.8979166666666661E-2</v>
      </c>
      <c r="E526" s="44">
        <v>0.5632341666666667</v>
      </c>
      <c r="F526" s="45">
        <v>0.33771000000000001</v>
      </c>
    </row>
    <row r="527" spans="1:6" x14ac:dyDescent="0.25">
      <c r="A527" s="46" t="s">
        <v>562</v>
      </c>
      <c r="B527" s="41" t="s">
        <v>57</v>
      </c>
      <c r="D527" s="43">
        <v>4.8624434321721387E-2</v>
      </c>
      <c r="E527" s="44">
        <v>0.62422889901161194</v>
      </c>
      <c r="F527" s="45">
        <v>0.29856666666666665</v>
      </c>
    </row>
    <row r="528" spans="1:6" x14ac:dyDescent="0.25">
      <c r="A528" s="46" t="s">
        <v>563</v>
      </c>
      <c r="B528" s="41" t="s">
        <v>57</v>
      </c>
      <c r="D528" s="43">
        <v>1.1218333737055462E-2</v>
      </c>
      <c r="E528" s="44">
        <v>0.81383166626294456</v>
      </c>
      <c r="F528" s="45">
        <v>0.13586999999999999</v>
      </c>
    </row>
    <row r="529" spans="1:6" x14ac:dyDescent="0.25">
      <c r="A529" s="46" t="s">
        <v>564</v>
      </c>
      <c r="B529" s="41" t="s">
        <v>57</v>
      </c>
      <c r="D529" s="43">
        <v>9.1666666666666667E-3</v>
      </c>
      <c r="E529" s="44">
        <v>0.54613333333333336</v>
      </c>
      <c r="F529" s="45">
        <v>2.0666666666666667E-3</v>
      </c>
    </row>
    <row r="530" spans="1:6" x14ac:dyDescent="0.25">
      <c r="A530" s="46" t="s">
        <v>565</v>
      </c>
      <c r="B530" s="41" t="s">
        <v>57</v>
      </c>
      <c r="C530" s="42">
        <v>5.478293431599935E-2</v>
      </c>
      <c r="E530" s="44">
        <v>0.59493373235066727</v>
      </c>
      <c r="F530" s="45">
        <v>5.9929999999999997E-2</v>
      </c>
    </row>
    <row r="531" spans="1:6" x14ac:dyDescent="0.25">
      <c r="A531" s="46" t="s">
        <v>566</v>
      </c>
      <c r="B531" s="41" t="s">
        <v>57</v>
      </c>
      <c r="D531" s="43">
        <v>2.1250000000000002E-2</v>
      </c>
      <c r="E531" s="44">
        <v>0.24231666666666662</v>
      </c>
      <c r="F531" s="45">
        <v>7.3333333333333323E-4</v>
      </c>
    </row>
    <row r="532" spans="1:6" x14ac:dyDescent="0.25">
      <c r="A532" s="46" t="s">
        <v>567</v>
      </c>
      <c r="B532" s="41" t="s">
        <v>57</v>
      </c>
      <c r="D532" s="43">
        <v>0</v>
      </c>
      <c r="E532" s="44">
        <v>0.79379999999999995</v>
      </c>
      <c r="F532" s="45">
        <v>0</v>
      </c>
    </row>
    <row r="533" spans="1:6" x14ac:dyDescent="0.25">
      <c r="A533" s="46" t="s">
        <v>568</v>
      </c>
      <c r="B533" s="41" t="s">
        <v>57</v>
      </c>
      <c r="D533" s="43">
        <v>3.8128501310348506E-2</v>
      </c>
      <c r="E533" s="44">
        <v>0.73553483202298475</v>
      </c>
      <c r="F533" s="45">
        <v>1.9E-3</v>
      </c>
    </row>
    <row r="534" spans="1:6" x14ac:dyDescent="0.25">
      <c r="A534" s="46" t="s">
        <v>569</v>
      </c>
      <c r="B534" s="41" t="s">
        <v>57</v>
      </c>
      <c r="D534" s="43">
        <v>3.9349501352310176E-2</v>
      </c>
      <c r="E534" s="44">
        <v>0.75059383198102314</v>
      </c>
      <c r="F534" s="45">
        <v>8.9333333333333333E-4</v>
      </c>
    </row>
    <row r="535" spans="1:6" x14ac:dyDescent="0.25">
      <c r="A535" s="46" t="s">
        <v>570</v>
      </c>
      <c r="B535" s="41" t="s">
        <v>57</v>
      </c>
      <c r="D535" s="43">
        <v>4.0000000000000001E-3</v>
      </c>
      <c r="E535" s="44">
        <v>0.70763333333333334</v>
      </c>
      <c r="F535" s="45">
        <v>1.3733333333333334E-3</v>
      </c>
    </row>
    <row r="536" spans="1:6" x14ac:dyDescent="0.25">
      <c r="A536" s="46" t="s">
        <v>571</v>
      </c>
      <c r="B536" s="41" t="s">
        <v>57</v>
      </c>
      <c r="C536" s="42">
        <v>0</v>
      </c>
      <c r="E536" s="44">
        <v>0.84033333333333327</v>
      </c>
      <c r="F536" s="45">
        <v>0</v>
      </c>
    </row>
    <row r="537" spans="1:6" x14ac:dyDescent="0.25">
      <c r="A537" s="46" t="s">
        <v>572</v>
      </c>
      <c r="B537" s="41" t="s">
        <v>57</v>
      </c>
      <c r="D537" s="43">
        <v>0</v>
      </c>
      <c r="E537" s="44">
        <v>0.76616666666666655</v>
      </c>
      <c r="F537" s="45">
        <v>0</v>
      </c>
    </row>
    <row r="538" spans="1:6" x14ac:dyDescent="0.25">
      <c r="A538" s="46" t="s">
        <v>573</v>
      </c>
      <c r="B538" s="41" t="s">
        <v>57</v>
      </c>
      <c r="D538" s="43">
        <v>4.7375E-2</v>
      </c>
      <c r="E538" s="44">
        <v>0.46298833333333334</v>
      </c>
      <c r="F538" s="45">
        <v>0.24424999999999999</v>
      </c>
    </row>
    <row r="539" spans="1:6" x14ac:dyDescent="0.25">
      <c r="A539" s="46" t="s">
        <v>574</v>
      </c>
      <c r="B539" s="41" t="s">
        <v>57</v>
      </c>
      <c r="D539" s="43">
        <v>9.8958333333333329E-3</v>
      </c>
      <c r="E539" s="44">
        <v>0.90792416666666664</v>
      </c>
      <c r="F539" s="45">
        <v>7.0666666666666664E-4</v>
      </c>
    </row>
    <row r="541" spans="1:6" x14ac:dyDescent="0.25">
      <c r="A541" s="40" t="s">
        <v>575</v>
      </c>
    </row>
    <row r="543" spans="1:6" x14ac:dyDescent="0.25">
      <c r="A543" s="46" t="s">
        <v>576</v>
      </c>
      <c r="B543" s="41" t="s">
        <v>57</v>
      </c>
      <c r="D543" s="43">
        <v>0.14699999999999999</v>
      </c>
      <c r="E543" s="44">
        <v>0.65753333333333319</v>
      </c>
      <c r="F543" s="45">
        <v>0.11946666666666667</v>
      </c>
    </row>
    <row r="544" spans="1:6" x14ac:dyDescent="0.25">
      <c r="A544" s="46" t="s">
        <v>577</v>
      </c>
      <c r="B544" s="41" t="s">
        <v>57</v>
      </c>
      <c r="D544" s="43">
        <v>0.113125</v>
      </c>
      <c r="E544" s="44">
        <v>0.73614166666666647</v>
      </c>
      <c r="F544" s="45">
        <v>8.6333333333333331E-2</v>
      </c>
    </row>
    <row r="545" spans="1:6" x14ac:dyDescent="0.25">
      <c r="A545" s="46" t="s">
        <v>578</v>
      </c>
      <c r="B545" s="41" t="s">
        <v>57</v>
      </c>
      <c r="D545" s="43">
        <v>4.7533331871032723E-3</v>
      </c>
      <c r="E545" s="44">
        <v>0.43911333347956338</v>
      </c>
      <c r="F545" s="45">
        <v>7.3333333333333334E-4</v>
      </c>
    </row>
    <row r="546" spans="1:6" x14ac:dyDescent="0.25">
      <c r="A546" s="46" t="s">
        <v>579</v>
      </c>
      <c r="B546" s="41" t="s">
        <v>57</v>
      </c>
      <c r="D546" s="43">
        <v>0.16956999478340148</v>
      </c>
      <c r="E546" s="44">
        <v>7.6986671883265231E-2</v>
      </c>
      <c r="F546" s="45">
        <v>1.5176666666666666E-2</v>
      </c>
    </row>
    <row r="547" spans="1:6" x14ac:dyDescent="0.25">
      <c r="A547" s="46" t="s">
        <v>580</v>
      </c>
      <c r="B547" s="41" t="s">
        <v>57</v>
      </c>
      <c r="D547" s="43">
        <v>8.8866666666666663E-2</v>
      </c>
      <c r="E547" s="44">
        <v>0.89223333333333332</v>
      </c>
    </row>
    <row r="548" spans="1:6" x14ac:dyDescent="0.25">
      <c r="A548" s="46" t="s">
        <v>581</v>
      </c>
      <c r="B548" s="41" t="s">
        <v>57</v>
      </c>
    </row>
    <row r="549" spans="1:6" x14ac:dyDescent="0.25">
      <c r="A549" s="46" t="s">
        <v>582</v>
      </c>
      <c r="B549" s="41" t="s">
        <v>57</v>
      </c>
    </row>
    <row r="550" spans="1:6" x14ac:dyDescent="0.25">
      <c r="A550" s="46" t="s">
        <v>583</v>
      </c>
      <c r="B550" s="41" t="s">
        <v>57</v>
      </c>
      <c r="D550" s="43">
        <v>3.3125000000000002E-2</v>
      </c>
      <c r="E550" s="44">
        <v>0.11647500000000001</v>
      </c>
      <c r="F550" s="45">
        <v>3.2666666666666664E-3</v>
      </c>
    </row>
    <row r="551" spans="1:6" x14ac:dyDescent="0.25">
      <c r="A551" s="46" t="s">
        <v>584</v>
      </c>
      <c r="B551" s="41" t="s">
        <v>57</v>
      </c>
      <c r="D551" s="43">
        <v>2.6666666666666668E-2</v>
      </c>
      <c r="E551" s="44">
        <v>2.0733333333333378E-2</v>
      </c>
      <c r="F551" s="45">
        <v>2.6333333333333334E-3</v>
      </c>
    </row>
    <row r="553" spans="1:6" x14ac:dyDescent="0.25">
      <c r="A553" s="40" t="s">
        <v>585</v>
      </c>
    </row>
    <row r="555" spans="1:6" x14ac:dyDescent="0.25">
      <c r="A555" s="46" t="s">
        <v>586</v>
      </c>
      <c r="B555" s="41" t="s">
        <v>57</v>
      </c>
      <c r="D555" s="43">
        <v>1.1625000000000002E-2</v>
      </c>
      <c r="E555" s="44">
        <v>5.5445000000000036E-2</v>
      </c>
      <c r="F555" s="45">
        <v>0.20344999999999999</v>
      </c>
    </row>
    <row r="556" spans="1:6" x14ac:dyDescent="0.25">
      <c r="A556" s="46" t="s">
        <v>587</v>
      </c>
      <c r="B556" s="41" t="s">
        <v>57</v>
      </c>
      <c r="D556" s="43">
        <v>9.4791666666666653E-3</v>
      </c>
      <c r="E556" s="44">
        <v>4.1017500000000012E-2</v>
      </c>
      <c r="F556" s="45">
        <v>0.14215666666666665</v>
      </c>
    </row>
    <row r="557" spans="1:6" x14ac:dyDescent="0.25">
      <c r="A557" s="46" t="s">
        <v>588</v>
      </c>
      <c r="B557" s="41" t="s">
        <v>57</v>
      </c>
      <c r="D557" s="43">
        <v>5.2500000000000003E-3</v>
      </c>
      <c r="E557" s="44">
        <v>0.1685500006666667</v>
      </c>
      <c r="F557" s="45">
        <v>0.27270666666666665</v>
      </c>
    </row>
    <row r="558" spans="1:6" x14ac:dyDescent="0.25">
      <c r="A558" s="46" t="s">
        <v>589</v>
      </c>
      <c r="B558" s="41" t="s">
        <v>57</v>
      </c>
      <c r="D558" s="43">
        <v>1.0140667031606038E-2</v>
      </c>
      <c r="E558" s="44">
        <v>2.1945999635060495E-2</v>
      </c>
      <c r="F558" s="45">
        <v>0.18364333333333335</v>
      </c>
    </row>
    <row r="559" spans="1:6" x14ac:dyDescent="0.25">
      <c r="A559" s="46" t="s">
        <v>590</v>
      </c>
      <c r="B559" s="41" t="s">
        <v>57</v>
      </c>
      <c r="C559" s="42">
        <v>5.8125000000000008E-3</v>
      </c>
      <c r="E559" s="44">
        <v>7.8997499999999998E-2</v>
      </c>
      <c r="F559" s="45">
        <v>0.30497666666666662</v>
      </c>
    </row>
    <row r="561" spans="1:6" x14ac:dyDescent="0.25">
      <c r="A561" s="40" t="s">
        <v>591</v>
      </c>
    </row>
    <row r="563" spans="1:6" x14ac:dyDescent="0.25">
      <c r="A563" s="46" t="s">
        <v>592</v>
      </c>
      <c r="B563" s="41" t="s">
        <v>57</v>
      </c>
      <c r="C563" s="42">
        <v>8.3458333333333357E-2</v>
      </c>
      <c r="E563" s="44">
        <v>0.19113833333333333</v>
      </c>
      <c r="F563" s="45">
        <v>0.19930333333333333</v>
      </c>
    </row>
    <row r="564" spans="1:6" x14ac:dyDescent="0.25">
      <c r="A564" s="46" t="s">
        <v>593</v>
      </c>
      <c r="B564" s="41" t="s">
        <v>57</v>
      </c>
      <c r="C564" s="42">
        <v>0.10829166666666667</v>
      </c>
      <c r="E564" s="44">
        <v>0.11584833333333329</v>
      </c>
      <c r="F564" s="45">
        <v>7.1239999999999998E-2</v>
      </c>
    </row>
    <row r="565" spans="1:6" x14ac:dyDescent="0.25">
      <c r="A565" s="46" t="s">
        <v>594</v>
      </c>
      <c r="B565" s="41" t="s">
        <v>57</v>
      </c>
      <c r="C565" s="42">
        <v>6.2395833333333324E-2</v>
      </c>
      <c r="E565" s="44">
        <v>0.20417750000000001</v>
      </c>
      <c r="F565" s="45">
        <v>3.2279999999999996E-2</v>
      </c>
    </row>
    <row r="566" spans="1:6" x14ac:dyDescent="0.25">
      <c r="A566" s="46" t="s">
        <v>595</v>
      </c>
      <c r="B566" s="41" t="s">
        <v>57</v>
      </c>
      <c r="C566" s="42">
        <v>0.1826875</v>
      </c>
      <c r="E566" s="44">
        <v>2.3625E-3</v>
      </c>
      <c r="F566" s="45">
        <v>9.5340000000000008E-2</v>
      </c>
    </row>
    <row r="567" spans="1:6" x14ac:dyDescent="0.25">
      <c r="A567" s="46" t="s">
        <v>596</v>
      </c>
      <c r="B567" s="41" t="s">
        <v>57</v>
      </c>
      <c r="C567" s="42">
        <v>0.23660416666666662</v>
      </c>
      <c r="E567" s="44">
        <v>0</v>
      </c>
      <c r="F567" s="45">
        <v>0.21146666666666664</v>
      </c>
    </row>
    <row r="568" spans="1:6" x14ac:dyDescent="0.25">
      <c r="A568" s="46" t="s">
        <v>597</v>
      </c>
      <c r="B568" s="41" t="s">
        <v>57</v>
      </c>
      <c r="C568" s="42">
        <v>8.0395833333333333E-2</v>
      </c>
      <c r="E568" s="44">
        <v>0.41682750000000007</v>
      </c>
      <c r="F568" s="45">
        <v>8.2916666666666666E-2</v>
      </c>
    </row>
    <row r="569" spans="1:6" x14ac:dyDescent="0.25">
      <c r="A569" s="46" t="s">
        <v>598</v>
      </c>
      <c r="B569" s="41" t="s">
        <v>57</v>
      </c>
      <c r="C569" s="42">
        <v>7.9416666666666663E-2</v>
      </c>
      <c r="E569" s="44">
        <v>3.1736666666666656E-2</v>
      </c>
      <c r="F569" s="45">
        <v>5.967666666666667E-2</v>
      </c>
    </row>
    <row r="570" spans="1:6" x14ac:dyDescent="0.25">
      <c r="A570" s="46" t="s">
        <v>599</v>
      </c>
      <c r="B570" s="41" t="s">
        <v>57</v>
      </c>
      <c r="C570" s="42">
        <v>6.7791666666666653E-2</v>
      </c>
      <c r="E570" s="44">
        <v>0.10133166666666674</v>
      </c>
      <c r="F570" s="45">
        <v>1.1166666666666667E-2</v>
      </c>
    </row>
    <row r="571" spans="1:6" x14ac:dyDescent="0.25">
      <c r="A571" s="46" t="s">
        <v>600</v>
      </c>
      <c r="B571" s="41" t="s">
        <v>57</v>
      </c>
      <c r="C571" s="42">
        <v>2.1562499999999998E-2</v>
      </c>
      <c r="E571" s="44">
        <v>0.25281416666666667</v>
      </c>
      <c r="F571" s="45">
        <v>6.7966666666666653E-3</v>
      </c>
    </row>
    <row r="572" spans="1:6" x14ac:dyDescent="0.25">
      <c r="A572" s="46" t="s">
        <v>601</v>
      </c>
      <c r="B572" s="41" t="s">
        <v>57</v>
      </c>
      <c r="C572" s="42">
        <v>2.5583333333333333E-2</v>
      </c>
      <c r="E572" s="44">
        <v>0.22513666666666665</v>
      </c>
      <c r="F572" s="45">
        <v>4.6483333333333335E-2</v>
      </c>
    </row>
    <row r="573" spans="1:6" x14ac:dyDescent="0.25">
      <c r="A573" s="46" t="s">
        <v>602</v>
      </c>
      <c r="B573" s="41" t="s">
        <v>57</v>
      </c>
      <c r="C573" s="42">
        <v>5.6437500000000002E-2</v>
      </c>
      <c r="E573" s="44">
        <v>5.7389166666666658E-2</v>
      </c>
      <c r="F573" s="45">
        <v>3.5926666666666669E-2</v>
      </c>
    </row>
    <row r="574" spans="1:6" x14ac:dyDescent="0.25">
      <c r="A574" s="46" t="s">
        <v>603</v>
      </c>
      <c r="B574" s="41" t="s">
        <v>57</v>
      </c>
      <c r="C574" s="42">
        <v>0.19772916666666662</v>
      </c>
      <c r="E574" s="44">
        <v>0</v>
      </c>
      <c r="F574" s="45">
        <v>4.4423333333333329E-2</v>
      </c>
    </row>
    <row r="575" spans="1:6" x14ac:dyDescent="0.25">
      <c r="A575" s="46" t="s">
        <v>604</v>
      </c>
      <c r="B575" s="41" t="s">
        <v>57</v>
      </c>
      <c r="C575" s="42">
        <v>0.15031249999999999</v>
      </c>
      <c r="E575" s="44">
        <v>2.975416666666672E-2</v>
      </c>
      <c r="F575" s="45">
        <v>0.10802999999999999</v>
      </c>
    </row>
    <row r="576" spans="1:6" x14ac:dyDescent="0.25">
      <c r="A576" s="46" t="s">
        <v>605</v>
      </c>
      <c r="B576" s="41" t="s">
        <v>57</v>
      </c>
      <c r="C576" s="42">
        <v>0.17552083333333335</v>
      </c>
      <c r="E576" s="44">
        <v>2.5939166666666572E-2</v>
      </c>
      <c r="F576" s="45">
        <v>7.9623333333333338E-2</v>
      </c>
    </row>
    <row r="577" spans="1:6" x14ac:dyDescent="0.25">
      <c r="A577" s="46" t="s">
        <v>606</v>
      </c>
      <c r="B577" s="41" t="s">
        <v>57</v>
      </c>
      <c r="C577" s="42">
        <v>0.10170833333333333</v>
      </c>
      <c r="E577" s="44">
        <v>0.19581833333333329</v>
      </c>
      <c r="F577" s="45">
        <v>6.7906666666666671E-2</v>
      </c>
    </row>
    <row r="578" spans="1:6" x14ac:dyDescent="0.25">
      <c r="A578" s="46" t="s">
        <v>607</v>
      </c>
      <c r="B578" s="41" t="s">
        <v>57</v>
      </c>
      <c r="C578" s="42">
        <v>8.6708333333333332E-2</v>
      </c>
      <c r="E578" s="44">
        <v>0.11641833333333333</v>
      </c>
      <c r="F578" s="45">
        <v>6.4773333333333336E-2</v>
      </c>
    </row>
    <row r="579" spans="1:6" x14ac:dyDescent="0.25">
      <c r="A579" s="46" t="s">
        <v>608</v>
      </c>
      <c r="B579" s="41" t="s">
        <v>57</v>
      </c>
      <c r="C579" s="42">
        <v>9.6979166666666658E-2</v>
      </c>
      <c r="E579" s="44">
        <v>4.0620833333333245E-2</v>
      </c>
      <c r="F579" s="45">
        <v>6.1699999999999998E-2</v>
      </c>
    </row>
    <row r="580" spans="1:6" x14ac:dyDescent="0.25">
      <c r="A580" s="46" t="s">
        <v>609</v>
      </c>
      <c r="B580" s="41" t="s">
        <v>57</v>
      </c>
      <c r="C580" s="42">
        <v>4.9342998348871875E-2</v>
      </c>
      <c r="E580" s="44">
        <v>0.22522366831779475</v>
      </c>
      <c r="F580" s="45">
        <v>8.8966666666666673E-3</v>
      </c>
    </row>
    <row r="581" spans="1:6" x14ac:dyDescent="0.25">
      <c r="A581" s="46" t="s">
        <v>610</v>
      </c>
      <c r="B581" s="41" t="s">
        <v>57</v>
      </c>
      <c r="C581" s="42">
        <v>9.9583333333333315E-2</v>
      </c>
      <c r="E581" s="44">
        <v>3.419333333333327E-2</v>
      </c>
      <c r="F581" s="45">
        <v>8.6993333333333339E-2</v>
      </c>
    </row>
    <row r="582" spans="1:6" x14ac:dyDescent="0.25">
      <c r="A582" s="46" t="s">
        <v>611</v>
      </c>
      <c r="B582" s="41" t="s">
        <v>57</v>
      </c>
      <c r="C582" s="42">
        <v>8.55625E-2</v>
      </c>
      <c r="E582" s="44">
        <v>6.6440833333333241E-2</v>
      </c>
      <c r="F582" s="45">
        <v>2.6720000000000001E-2</v>
      </c>
    </row>
    <row r="583" spans="1:6" x14ac:dyDescent="0.25">
      <c r="A583" s="46" t="s">
        <v>612</v>
      </c>
      <c r="B583" s="41" t="s">
        <v>57</v>
      </c>
      <c r="C583" s="42">
        <v>1.0500000000000001E-2</v>
      </c>
      <c r="E583" s="44">
        <v>8.9239999999999944E-2</v>
      </c>
      <c r="F583" s="45">
        <v>7.0390000000000008E-2</v>
      </c>
    </row>
    <row r="584" spans="1:6" x14ac:dyDescent="0.25">
      <c r="A584" s="46" t="s">
        <v>613</v>
      </c>
      <c r="B584" s="41" t="s">
        <v>57</v>
      </c>
      <c r="C584" s="42">
        <v>2.00625E-2</v>
      </c>
      <c r="E584" s="44">
        <v>7.0890833333333347E-2</v>
      </c>
      <c r="F584" s="45">
        <v>3.1166666666666669E-3</v>
      </c>
    </row>
    <row r="585" spans="1:6" x14ac:dyDescent="0.25">
      <c r="A585" s="46" t="s">
        <v>614</v>
      </c>
      <c r="B585" s="41" t="s">
        <v>57</v>
      </c>
      <c r="C585" s="42">
        <v>0.13925000000000001</v>
      </c>
      <c r="E585" s="44">
        <v>4.5689999999999918E-2</v>
      </c>
      <c r="F585" s="45">
        <v>7.8406666666666666E-2</v>
      </c>
    </row>
    <row r="586" spans="1:6" x14ac:dyDescent="0.25">
      <c r="A586" s="46" t="s">
        <v>615</v>
      </c>
      <c r="B586" s="41" t="s">
        <v>57</v>
      </c>
      <c r="C586" s="42">
        <v>0.18472916666666669</v>
      </c>
      <c r="E586" s="44">
        <v>1.09408333333334E-2</v>
      </c>
      <c r="F586" s="45">
        <v>4.4199999999999996E-2</v>
      </c>
    </row>
    <row r="587" spans="1:6" x14ac:dyDescent="0.25">
      <c r="A587" s="46" t="s">
        <v>616</v>
      </c>
      <c r="B587" s="41" t="s">
        <v>57</v>
      </c>
      <c r="C587" s="42">
        <v>2.046329973220825E-2</v>
      </c>
      <c r="E587" s="44">
        <v>0.10581003360112512</v>
      </c>
      <c r="F587" s="45">
        <v>1.208E-2</v>
      </c>
    </row>
    <row r="588" spans="1:6" x14ac:dyDescent="0.25">
      <c r="A588" s="46" t="s">
        <v>617</v>
      </c>
      <c r="B588" s="41" t="s">
        <v>57</v>
      </c>
      <c r="C588" s="42">
        <v>6.9583333333333344E-2</v>
      </c>
      <c r="E588" s="44">
        <v>3.39E-2</v>
      </c>
      <c r="F588" s="45">
        <v>3.5966666666666664E-3</v>
      </c>
    </row>
    <row r="589" spans="1:6" x14ac:dyDescent="0.25">
      <c r="A589" s="46" t="s">
        <v>618</v>
      </c>
      <c r="B589" s="41" t="s">
        <v>57</v>
      </c>
      <c r="C589" s="42">
        <v>8.9583333333333323E-4</v>
      </c>
      <c r="E589" s="44">
        <v>0.63591750000000002</v>
      </c>
      <c r="F589" s="45">
        <v>0.10908333333333334</v>
      </c>
    </row>
    <row r="590" spans="1:6" x14ac:dyDescent="0.25">
      <c r="A590" s="46" t="s">
        <v>619</v>
      </c>
      <c r="B590" s="41" t="s">
        <v>57</v>
      </c>
      <c r="C590" s="42">
        <v>2.0562499999999997E-2</v>
      </c>
      <c r="E590" s="44">
        <v>4.7377499999999878E-2</v>
      </c>
      <c r="F590" s="45">
        <v>2.8366666666666666E-3</v>
      </c>
    </row>
    <row r="591" spans="1:6" x14ac:dyDescent="0.25">
      <c r="A591" s="46" t="s">
        <v>620</v>
      </c>
      <c r="B591" s="41" t="s">
        <v>57</v>
      </c>
      <c r="C591" s="42">
        <v>5.1229166666666666E-2</v>
      </c>
      <c r="E591" s="44">
        <v>0.10061416666666673</v>
      </c>
      <c r="F591" s="45">
        <v>9.3220000000000011E-2</v>
      </c>
    </row>
    <row r="592" spans="1:6" x14ac:dyDescent="0.25">
      <c r="A592" s="46" t="s">
        <v>621</v>
      </c>
      <c r="B592" s="41" t="s">
        <v>57</v>
      </c>
      <c r="C592" s="42">
        <v>5.99783354918162E-2</v>
      </c>
      <c r="E592" s="44">
        <v>9.7484997841517151E-2</v>
      </c>
      <c r="F592" s="45">
        <v>0.23226333333333332</v>
      </c>
    </row>
    <row r="593" spans="1:6" x14ac:dyDescent="0.25">
      <c r="A593" s="46" t="s">
        <v>622</v>
      </c>
      <c r="B593" s="41" t="s">
        <v>57</v>
      </c>
      <c r="C593" s="42">
        <v>0.1018125</v>
      </c>
      <c r="E593" s="44">
        <v>0.1410908333333333</v>
      </c>
      <c r="F593" s="45">
        <v>0.25590666666666662</v>
      </c>
    </row>
    <row r="594" spans="1:6" x14ac:dyDescent="0.25">
      <c r="A594" s="46" t="s">
        <v>623</v>
      </c>
      <c r="B594" s="41" t="s">
        <v>57</v>
      </c>
      <c r="C594" s="42">
        <v>7.5166666666666673E-2</v>
      </c>
      <c r="E594" s="44">
        <v>0.18251333333333336</v>
      </c>
      <c r="F594" s="45">
        <v>2.6069999999999996E-2</v>
      </c>
    </row>
    <row r="596" spans="1:6" x14ac:dyDescent="0.25">
      <c r="A596" s="40" t="s">
        <v>624</v>
      </c>
    </row>
    <row r="598" spans="1:6" x14ac:dyDescent="0.25">
      <c r="A598" s="46" t="s">
        <v>625</v>
      </c>
      <c r="B598" s="41" t="s">
        <v>57</v>
      </c>
      <c r="D598" s="43">
        <v>0.27190800189971925</v>
      </c>
      <c r="E598" s="44">
        <v>0.20313533333333336</v>
      </c>
      <c r="F598" s="45">
        <v>0.4385</v>
      </c>
    </row>
    <row r="599" spans="1:6" x14ac:dyDescent="0.25">
      <c r="A599" s="46" t="s">
        <v>626</v>
      </c>
      <c r="B599" s="41" t="s">
        <v>57</v>
      </c>
      <c r="D599" s="43">
        <v>0.22475180157025654</v>
      </c>
      <c r="E599" s="44">
        <v>0.18702486509641011</v>
      </c>
      <c r="F599" s="45">
        <v>0.53963333333333341</v>
      </c>
    </row>
    <row r="600" spans="1:6" x14ac:dyDescent="0.25">
      <c r="A600" s="46" t="s">
        <v>627</v>
      </c>
      <c r="B600" s="41" t="s">
        <v>57</v>
      </c>
      <c r="D600" s="43">
        <v>7.4520833333333328E-2</v>
      </c>
      <c r="E600" s="44">
        <v>0.14227583333333327</v>
      </c>
      <c r="F600" s="45">
        <v>4.7100000000000006E-3</v>
      </c>
    </row>
    <row r="601" spans="1:6" x14ac:dyDescent="0.25">
      <c r="A601" s="46" t="s">
        <v>628</v>
      </c>
      <c r="B601" s="41" t="s">
        <v>57</v>
      </c>
      <c r="D601" s="43">
        <v>4.5978260869565225E-2</v>
      </c>
      <c r="E601" s="44">
        <v>0.13442173913043479</v>
      </c>
      <c r="F601" s="45">
        <v>3.8E-3</v>
      </c>
    </row>
    <row r="602" spans="1:6" x14ac:dyDescent="0.25">
      <c r="A602" s="46" t="s">
        <v>629</v>
      </c>
      <c r="B602" s="41" t="s">
        <v>57</v>
      </c>
      <c r="D602" s="43">
        <v>4.7750000000000001E-2</v>
      </c>
      <c r="E602" s="44">
        <v>0.13591033333333333</v>
      </c>
      <c r="F602" s="45">
        <v>5.4233333333333347E-3</v>
      </c>
    </row>
    <row r="603" spans="1:6" x14ac:dyDescent="0.25">
      <c r="A603" s="46" t="s">
        <v>630</v>
      </c>
      <c r="B603" s="41" t="s">
        <v>57</v>
      </c>
      <c r="D603" s="43">
        <v>0.19981884057971017</v>
      </c>
      <c r="E603" s="44">
        <v>0.61221449275362316</v>
      </c>
      <c r="F603" s="45">
        <v>1.2566666666666665E-2</v>
      </c>
    </row>
    <row r="604" spans="1:6" x14ac:dyDescent="0.25">
      <c r="A604" s="46" t="s">
        <v>631</v>
      </c>
      <c r="B604" s="41" t="s">
        <v>57</v>
      </c>
      <c r="D604" s="43">
        <v>5.0937499999999997E-2</v>
      </c>
      <c r="E604" s="44">
        <v>0.13499583333333337</v>
      </c>
      <c r="F604" s="45">
        <v>6.4400000000000004E-3</v>
      </c>
    </row>
    <row r="605" spans="1:6" x14ac:dyDescent="0.25">
      <c r="A605" s="46" t="s">
        <v>632</v>
      </c>
      <c r="B605" s="41" t="s">
        <v>57</v>
      </c>
      <c r="D605" s="43">
        <v>0.20208333333333336</v>
      </c>
      <c r="E605" s="44">
        <v>0.61240000000000006</v>
      </c>
      <c r="F605" s="45">
        <v>2.3650000000000001E-2</v>
      </c>
    </row>
    <row r="606" spans="1:6" x14ac:dyDescent="0.25">
      <c r="A606" s="46" t="s">
        <v>633</v>
      </c>
      <c r="B606" s="41" t="s">
        <v>57</v>
      </c>
      <c r="D606" s="43">
        <v>6.1437499999999999E-2</v>
      </c>
      <c r="E606" s="44">
        <v>0.16495250000000003</v>
      </c>
      <c r="F606" s="45">
        <v>5.1200000000000004E-3</v>
      </c>
    </row>
    <row r="607" spans="1:6" x14ac:dyDescent="0.25">
      <c r="A607" s="46" t="s">
        <v>634</v>
      </c>
      <c r="B607" s="41" t="s">
        <v>57</v>
      </c>
      <c r="D607" s="43">
        <v>0.20104166666666667</v>
      </c>
      <c r="E607" s="44">
        <v>0.61479166666666663</v>
      </c>
      <c r="F607" s="45">
        <v>9.4666666666666666E-3</v>
      </c>
    </row>
    <row r="608" spans="1:6" x14ac:dyDescent="0.25">
      <c r="A608" s="46" t="s">
        <v>635</v>
      </c>
      <c r="B608" s="41" t="s">
        <v>57</v>
      </c>
      <c r="D608" s="43">
        <v>4.4791666666666667E-2</v>
      </c>
      <c r="E608" s="44">
        <v>0.1400516666666666</v>
      </c>
      <c r="F608" s="45">
        <v>5.3566666666666658E-3</v>
      </c>
    </row>
    <row r="609" spans="1:6" x14ac:dyDescent="0.25">
      <c r="A609" s="46" t="s">
        <v>636</v>
      </c>
      <c r="B609" s="41" t="s">
        <v>57</v>
      </c>
      <c r="D609" s="43">
        <v>0.21344202898550724</v>
      </c>
      <c r="E609" s="44">
        <v>0.58752463768115948</v>
      </c>
      <c r="F609" s="45">
        <v>1.24E-2</v>
      </c>
    </row>
    <row r="610" spans="1:6" x14ac:dyDescent="0.25">
      <c r="A610" s="46" t="s">
        <v>637</v>
      </c>
      <c r="B610" s="41" t="s">
        <v>57</v>
      </c>
      <c r="D610" s="43">
        <v>5.5374999999999994E-2</v>
      </c>
      <c r="E610" s="44">
        <v>0.15267500000000001</v>
      </c>
      <c r="F610" s="45">
        <v>4.0000000000000001E-3</v>
      </c>
    </row>
    <row r="611" spans="1:6" x14ac:dyDescent="0.25">
      <c r="A611" s="46" t="s">
        <v>638</v>
      </c>
      <c r="B611" s="41" t="s">
        <v>57</v>
      </c>
      <c r="D611" s="43">
        <v>0.17270833333333332</v>
      </c>
      <c r="E611" s="44">
        <v>0.62929166666666669</v>
      </c>
      <c r="F611" s="45">
        <v>1.1699999999999999E-2</v>
      </c>
    </row>
    <row r="612" spans="1:6" x14ac:dyDescent="0.25">
      <c r="A612" s="46" t="s">
        <v>639</v>
      </c>
      <c r="B612" s="41" t="s">
        <v>57</v>
      </c>
      <c r="D612" s="43">
        <v>4.539583333333333E-2</v>
      </c>
      <c r="E612" s="44">
        <v>0.11822749999999997</v>
      </c>
      <c r="F612" s="45">
        <v>4.7733333333333334E-3</v>
      </c>
    </row>
    <row r="613" spans="1:6" x14ac:dyDescent="0.25">
      <c r="A613" s="46" t="s">
        <v>640</v>
      </c>
      <c r="B613" s="41" t="s">
        <v>57</v>
      </c>
      <c r="D613" s="43">
        <v>0.20916666666666667</v>
      </c>
      <c r="E613" s="44">
        <v>0.6222333333333333</v>
      </c>
      <c r="F613" s="45">
        <v>1.3300000000000001E-2</v>
      </c>
    </row>
    <row r="614" spans="1:6" x14ac:dyDescent="0.25">
      <c r="A614" s="46" t="s">
        <v>641</v>
      </c>
      <c r="B614" s="41" t="s">
        <v>57</v>
      </c>
      <c r="D614" s="43">
        <v>5.720833333333334E-2</v>
      </c>
      <c r="E614" s="44">
        <v>0.12908166666666659</v>
      </c>
      <c r="F614" s="45">
        <v>5.3833333333333346E-3</v>
      </c>
    </row>
    <row r="615" spans="1:6" x14ac:dyDescent="0.25">
      <c r="A615" s="46" t="s">
        <v>642</v>
      </c>
      <c r="B615" s="41" t="s">
        <v>57</v>
      </c>
      <c r="D615" s="43">
        <v>0.22166666666666668</v>
      </c>
      <c r="E615" s="44">
        <v>0.59986666666666655</v>
      </c>
      <c r="F615" s="45">
        <v>1.2366666666666666E-2</v>
      </c>
    </row>
    <row r="616" spans="1:6" x14ac:dyDescent="0.25">
      <c r="A616" s="46" t="s">
        <v>643</v>
      </c>
      <c r="B616" s="41" t="s">
        <v>57</v>
      </c>
      <c r="D616" s="43">
        <v>0.21229166666666666</v>
      </c>
      <c r="E616" s="44">
        <v>0.5788416666666667</v>
      </c>
      <c r="F616" s="45">
        <v>5.4299999999999994E-2</v>
      </c>
    </row>
    <row r="617" spans="1:6" x14ac:dyDescent="0.25">
      <c r="A617" s="46" t="s">
        <v>644</v>
      </c>
      <c r="B617" s="41" t="s">
        <v>57</v>
      </c>
      <c r="D617" s="43">
        <v>0.18964583333333335</v>
      </c>
      <c r="E617" s="44">
        <v>0.64000416666666671</v>
      </c>
      <c r="F617" s="45">
        <v>2.1320000000000002E-2</v>
      </c>
    </row>
    <row r="618" spans="1:6" x14ac:dyDescent="0.25">
      <c r="A618" s="46" t="s">
        <v>645</v>
      </c>
      <c r="B618" s="41" t="s">
        <v>57</v>
      </c>
      <c r="D618" s="43">
        <v>6.310416666666667E-2</v>
      </c>
      <c r="E618" s="44">
        <v>0.1630224999999999</v>
      </c>
      <c r="F618" s="45">
        <v>5.2466666666666668E-3</v>
      </c>
    </row>
    <row r="619" spans="1:6" x14ac:dyDescent="0.25">
      <c r="A619" s="46" t="s">
        <v>646</v>
      </c>
      <c r="B619" s="41" t="s">
        <v>57</v>
      </c>
      <c r="D619" s="43">
        <v>0.23152173913043478</v>
      </c>
      <c r="E619" s="44">
        <v>0.62004492753623186</v>
      </c>
      <c r="F619" s="45">
        <v>7.7000000000000002E-3</v>
      </c>
    </row>
    <row r="620" spans="1:6" x14ac:dyDescent="0.25">
      <c r="A620" s="46" t="s">
        <v>647</v>
      </c>
      <c r="B620" s="41" t="s">
        <v>57</v>
      </c>
      <c r="D620" s="43">
        <v>0.15995833333333334</v>
      </c>
      <c r="E620" s="44">
        <v>0.52376166666666668</v>
      </c>
      <c r="F620" s="45">
        <v>0.26075333333333334</v>
      </c>
    </row>
    <row r="621" spans="1:6" x14ac:dyDescent="0.25">
      <c r="A621" s="46" t="s">
        <v>648</v>
      </c>
      <c r="B621" s="41" t="s">
        <v>57</v>
      </c>
      <c r="D621" s="43">
        <v>0.13162240091959634</v>
      </c>
      <c r="E621" s="44">
        <v>0.54730426574707036</v>
      </c>
      <c r="F621" s="45">
        <v>0.28048333333333336</v>
      </c>
    </row>
    <row r="622" spans="1:6" x14ac:dyDescent="0.25">
      <c r="A622" s="46" t="s">
        <v>649</v>
      </c>
      <c r="B622" s="41" t="s">
        <v>57</v>
      </c>
      <c r="D622" s="43">
        <v>0.36030100240707397</v>
      </c>
      <c r="E622" s="44">
        <v>0.38439899759292606</v>
      </c>
      <c r="F622" s="45">
        <v>0.14633333333333332</v>
      </c>
    </row>
    <row r="623" spans="1:6" x14ac:dyDescent="0.25">
      <c r="A623" s="46" t="s">
        <v>650</v>
      </c>
      <c r="B623" s="41" t="s">
        <v>57</v>
      </c>
      <c r="D623" s="43">
        <v>2.3810700159072874E-2</v>
      </c>
      <c r="E623" s="44">
        <v>4.2752633333333422E-2</v>
      </c>
      <c r="F623" s="45">
        <v>1.6060000000000001E-2</v>
      </c>
    </row>
    <row r="624" spans="1:6" x14ac:dyDescent="0.25">
      <c r="A624" s="46" t="s">
        <v>651</v>
      </c>
      <c r="B624" s="41" t="s">
        <v>57</v>
      </c>
      <c r="D624" s="43">
        <v>0.35687500238418579</v>
      </c>
      <c r="E624" s="44">
        <v>0.28482833333333335</v>
      </c>
      <c r="F624" s="45">
        <v>0.26180999999999999</v>
      </c>
    </row>
    <row r="625" spans="1:6" x14ac:dyDescent="0.25">
      <c r="A625" s="46" t="s">
        <v>652</v>
      </c>
      <c r="B625" s="41" t="s">
        <v>57</v>
      </c>
      <c r="D625" s="43">
        <v>6.5531767104466759E-2</v>
      </c>
      <c r="E625" s="44">
        <v>2.1268233333333327E-2</v>
      </c>
      <c r="F625" s="45">
        <v>3.953333333333333E-2</v>
      </c>
    </row>
    <row r="626" spans="1:6" x14ac:dyDescent="0.25">
      <c r="A626" s="46" t="s">
        <v>653</v>
      </c>
      <c r="B626" s="41" t="s">
        <v>57</v>
      </c>
      <c r="D626" s="43">
        <v>0.33575000000000005</v>
      </c>
      <c r="E626" s="44">
        <v>0.43786333333333327</v>
      </c>
      <c r="F626" s="45">
        <v>0.10341999999999998</v>
      </c>
    </row>
    <row r="627" spans="1:6" x14ac:dyDescent="0.25">
      <c r="A627" s="46" t="s">
        <v>654</v>
      </c>
      <c r="B627" s="41" t="s">
        <v>57</v>
      </c>
      <c r="D627" s="43">
        <v>0.11108333333333333</v>
      </c>
      <c r="E627" s="44">
        <v>0.1238933333333334</v>
      </c>
      <c r="F627" s="45">
        <v>3.7840000000000006E-2</v>
      </c>
    </row>
    <row r="629" spans="1:6" x14ac:dyDescent="0.25">
      <c r="A629" s="40" t="s">
        <v>655</v>
      </c>
    </row>
    <row r="631" spans="1:6" x14ac:dyDescent="0.25">
      <c r="A631" s="46" t="s">
        <v>656</v>
      </c>
      <c r="B631" s="41" t="s">
        <v>57</v>
      </c>
      <c r="D631" s="43">
        <v>0.18554759385108949</v>
      </c>
      <c r="E631" s="44">
        <v>0.29547240000000002</v>
      </c>
      <c r="F631" s="45">
        <v>0.47324333333333335</v>
      </c>
    </row>
    <row r="632" spans="1:6" x14ac:dyDescent="0.25">
      <c r="A632" s="46" t="s">
        <v>657</v>
      </c>
      <c r="B632" s="41" t="s">
        <v>57</v>
      </c>
      <c r="D632" s="43">
        <v>0.18509367332776389</v>
      </c>
      <c r="E632" s="44">
        <v>0.2913496600055695</v>
      </c>
      <c r="F632" s="45">
        <v>0.46279666666666663</v>
      </c>
    </row>
    <row r="633" spans="1:6" x14ac:dyDescent="0.25">
      <c r="A633" s="46" t="s">
        <v>658</v>
      </c>
      <c r="B633" s="41" t="s">
        <v>57</v>
      </c>
      <c r="D633" s="43">
        <v>0.14536340101559955</v>
      </c>
      <c r="E633" s="44">
        <v>0.15078659898440039</v>
      </c>
      <c r="F633" s="45">
        <v>0.63458999999999999</v>
      </c>
    </row>
    <row r="634" spans="1:6" x14ac:dyDescent="0.25">
      <c r="A634" s="46" t="s">
        <v>659</v>
      </c>
      <c r="B634" s="41" t="s">
        <v>57</v>
      </c>
      <c r="D634" s="43">
        <v>3.6918341231069698E-2</v>
      </c>
      <c r="E634" s="44">
        <v>0.10401665876893026</v>
      </c>
      <c r="F634" s="45">
        <v>0.41976333333333338</v>
      </c>
    </row>
    <row r="635" spans="1:6" x14ac:dyDescent="0.25">
      <c r="A635" s="46" t="s">
        <v>660</v>
      </c>
      <c r="B635" s="41" t="s">
        <v>57</v>
      </c>
    </row>
    <row r="636" spans="1:6" x14ac:dyDescent="0.25">
      <c r="A636" s="46" t="s">
        <v>661</v>
      </c>
      <c r="B636" s="41" t="s">
        <v>57</v>
      </c>
      <c r="D636" s="43">
        <v>1.4062667172749838E-2</v>
      </c>
      <c r="E636" s="44">
        <v>0.79173066616058352</v>
      </c>
      <c r="F636" s="45">
        <v>1.9800000000000004E-3</v>
      </c>
    </row>
    <row r="637" spans="1:6" x14ac:dyDescent="0.25">
      <c r="A637" s="46" t="s">
        <v>662</v>
      </c>
      <c r="B637" s="41" t="s">
        <v>57</v>
      </c>
      <c r="D637" s="43">
        <v>0.21164667428334558</v>
      </c>
      <c r="E637" s="44">
        <v>0.21617665904998767</v>
      </c>
      <c r="F637" s="45">
        <v>0.5043266666666667</v>
      </c>
    </row>
    <row r="638" spans="1:6" x14ac:dyDescent="0.25">
      <c r="A638" s="46" t="s">
        <v>663</v>
      </c>
      <c r="B638" s="41" t="s">
        <v>57</v>
      </c>
      <c r="D638" s="43">
        <v>0.14083867173512776</v>
      </c>
      <c r="E638" s="44">
        <v>0.43312199493153891</v>
      </c>
      <c r="F638" s="45">
        <v>0.32252933333333339</v>
      </c>
    </row>
    <row r="639" spans="1:6" x14ac:dyDescent="0.25">
      <c r="A639" s="46" t="s">
        <v>664</v>
      </c>
      <c r="B639" s="41" t="s">
        <v>57</v>
      </c>
      <c r="D639" s="43">
        <v>2.9803666666666659E-2</v>
      </c>
      <c r="E639" s="44">
        <v>0.43917633333333334</v>
      </c>
      <c r="F639" s="45">
        <v>7.4700000000000001E-3</v>
      </c>
    </row>
    <row r="640" spans="1:6" x14ac:dyDescent="0.25">
      <c r="A640" s="46" t="s">
        <v>665</v>
      </c>
      <c r="B640" s="41" t="s">
        <v>57</v>
      </c>
      <c r="D640" s="43">
        <v>2.5229166666666667E-2</v>
      </c>
      <c r="E640" s="44">
        <v>0.29569416666666659</v>
      </c>
      <c r="F640" s="45">
        <v>0.12761666666666668</v>
      </c>
    </row>
    <row r="641" spans="1:6" x14ac:dyDescent="0.25">
      <c r="A641" s="46" t="s">
        <v>666</v>
      </c>
      <c r="B641" s="41" t="s">
        <v>57</v>
      </c>
      <c r="D641" s="43">
        <v>0.139708005027771</v>
      </c>
      <c r="E641" s="44">
        <v>0.18363866163889569</v>
      </c>
      <c r="F641" s="45">
        <v>0.59359666666666666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7</vt:i4>
      </vt:variant>
    </vt:vector>
  </HeadingPairs>
  <TitlesOfParts>
    <vt:vector size="7" baseType="lpstr">
      <vt:lpstr>Início</vt:lpstr>
      <vt:lpstr>TMB</vt:lpstr>
      <vt:lpstr>Defina</vt:lpstr>
      <vt:lpstr>Macros</vt:lpstr>
      <vt:lpstr>Resumo e Dicas</vt:lpstr>
      <vt:lpstr>Plan1</vt:lpstr>
      <vt:lpstr>Tabela de pesquisa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Pedro</dc:creator>
  <cp:lastModifiedBy>Pedro</cp:lastModifiedBy>
  <dcterms:created xsi:type="dcterms:W3CDTF">2016-09-02T18:44:57Z</dcterms:created>
  <dcterms:modified xsi:type="dcterms:W3CDTF">2016-09-05T14:15:31Z</dcterms:modified>
</cp:coreProperties>
</file>