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ry\Desktop\"/>
    </mc:Choice>
  </mc:AlternateContent>
  <bookViews>
    <workbookView xWindow="0" yWindow="0" windowWidth="21600" windowHeight="9735" activeTab="2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52511"/>
</workbook>
</file>

<file path=xl/calcChain.xml><?xml version="1.0" encoding="utf-8"?>
<calcChain xmlns="http://schemas.openxmlformats.org/spreadsheetml/2006/main"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F37" i="45"/>
  <c r="F38" i="45" s="1"/>
  <c r="W37" i="45"/>
  <c r="X37" i="45"/>
  <c r="Y37" i="45"/>
  <c r="Z37" i="45"/>
  <c r="Q37" i="45"/>
  <c r="P37" i="45"/>
  <c r="O37" i="45"/>
  <c r="N37" i="45"/>
  <c r="H37" i="45"/>
  <c r="G37" i="45"/>
  <c r="E37" i="45"/>
  <c r="E24" i="45"/>
  <c r="F24" i="45"/>
  <c r="G24" i="45"/>
  <c r="H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F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Y11" i="42"/>
  <c r="AG19" i="42"/>
  <c r="AG12" i="42"/>
  <c r="AE18" i="42" s="1"/>
  <c r="AG11" i="42"/>
  <c r="AE17" i="42" s="1"/>
  <c r="AG19" i="45"/>
  <c r="AG12" i="45"/>
  <c r="AE18" i="45" s="1"/>
  <c r="AG18" i="45" s="1"/>
  <c r="AG11" i="45"/>
  <c r="AE17" i="45" s="1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J23" i="34"/>
  <c r="I54" i="34"/>
  <c r="I23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G23" i="34"/>
  <c r="F54" i="34"/>
  <c r="F23" i="34"/>
  <c r="G53" i="34"/>
  <c r="G22" i="34"/>
  <c r="F53" i="34"/>
  <c r="F22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Q38" i="45"/>
  <c r="P38" i="45"/>
  <c r="O38" i="45"/>
  <c r="N38" i="45"/>
  <c r="H38" i="45"/>
  <c r="G38" i="45"/>
  <c r="E38" i="45"/>
  <c r="Y25" i="45"/>
  <c r="Z25" i="45"/>
  <c r="X25" i="45"/>
  <c r="W24" i="45"/>
  <c r="W25" i="45" s="1"/>
  <c r="Q25" i="45"/>
  <c r="P25" i="45"/>
  <c r="O25" i="45"/>
  <c r="N25" i="45"/>
  <c r="H25" i="45"/>
  <c r="G25" i="45"/>
  <c r="F25" i="45"/>
  <c r="E25" i="45"/>
  <c r="Z12" i="45"/>
  <c r="Y12" i="45"/>
  <c r="X12" i="45"/>
  <c r="W12" i="45"/>
  <c r="Q12" i="45"/>
  <c r="P12" i="45"/>
  <c r="O12" i="45"/>
  <c r="N12" i="45"/>
  <c r="H12" i="45"/>
  <c r="G12" i="45"/>
  <c r="F12" i="45"/>
  <c r="E12" i="45"/>
  <c r="X38" i="42"/>
  <c r="O38" i="42"/>
  <c r="F38" i="42"/>
  <c r="F24" i="42"/>
  <c r="F25" i="42" s="1"/>
  <c r="O24" i="42"/>
  <c r="O25" i="42" s="1"/>
  <c r="X24" i="42"/>
  <c r="X25" i="42" s="1"/>
  <c r="X11" i="42"/>
  <c r="X12" i="42" s="1"/>
  <c r="O11" i="42"/>
  <c r="O12" i="42" s="1"/>
  <c r="F11" i="42"/>
  <c r="F12" i="42" s="1"/>
  <c r="E11" i="42"/>
  <c r="U38" i="45" l="1"/>
  <c r="L38" i="45"/>
  <c r="C38" i="45"/>
  <c r="L12" i="45"/>
  <c r="U25" i="45"/>
  <c r="L25" i="45"/>
  <c r="U12" i="45"/>
  <c r="C25" i="45"/>
  <c r="C12" i="45"/>
  <c r="AE6" i="45"/>
  <c r="AH6" i="45" s="1"/>
  <c r="AE5" i="45"/>
  <c r="AH12" i="45" s="1"/>
  <c r="AG6" i="45"/>
  <c r="AG5" i="45"/>
  <c r="AG3" i="45"/>
  <c r="AG4" i="45"/>
  <c r="AE3" i="45"/>
  <c r="AE4" i="45"/>
  <c r="AG4" i="42"/>
  <c r="AE4" i="42"/>
  <c r="Z38" i="42"/>
  <c r="Y38" i="42"/>
  <c r="W38" i="42"/>
  <c r="U38" i="42" s="1"/>
  <c r="Q38" i="42"/>
  <c r="P38" i="42"/>
  <c r="N38" i="42"/>
  <c r="L38" i="42" s="1"/>
  <c r="H38" i="42"/>
  <c r="G38" i="42"/>
  <c r="E38" i="42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L25" i="42" s="1"/>
  <c r="H24" i="42"/>
  <c r="H25" i="42" s="1"/>
  <c r="G24" i="42"/>
  <c r="G25" i="42" s="1"/>
  <c r="E24" i="42"/>
  <c r="E25" i="42" s="1"/>
  <c r="C25" i="42" s="1"/>
  <c r="Z11" i="42"/>
  <c r="Z12" i="42" s="1"/>
  <c r="Y12" i="42"/>
  <c r="W11" i="42"/>
  <c r="W12" i="42" s="1"/>
  <c r="Q11" i="42"/>
  <c r="Q12" i="42" s="1"/>
  <c r="P11" i="42"/>
  <c r="P12" i="42" s="1"/>
  <c r="N11" i="42"/>
  <c r="H11" i="42"/>
  <c r="H12" i="42" s="1"/>
  <c r="G11" i="42"/>
  <c r="G12" i="42" s="1"/>
  <c r="E12" i="42"/>
  <c r="C12" i="42" s="1"/>
  <c r="U12" i="42" l="1"/>
  <c r="C38" i="42"/>
  <c r="U25" i="42"/>
  <c r="AH5" i="45"/>
  <c r="AF5" i="45"/>
  <c r="AF6" i="45"/>
  <c r="AH3" i="45"/>
  <c r="AH11" i="45"/>
  <c r="AF4" i="45"/>
  <c r="AG7" i="45"/>
  <c r="AG8" i="45" s="1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3" i="42" l="1"/>
  <c r="L12" i="42"/>
  <c r="AF6" i="42"/>
  <c r="AF5" i="42"/>
  <c r="AH3" i="42"/>
  <c r="D2" i="34"/>
  <c r="AH5" i="42"/>
  <c r="AH6" i="42"/>
  <c r="AG7" i="42"/>
  <c r="AF4" i="42"/>
  <c r="AF3" i="42"/>
  <c r="D33" i="34" l="1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 shape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 shape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 shape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<sst xmlns="http://schemas.openxmlformats.org/spreadsheetml/2006/main" count="784" uniqueCount="205">
  <si>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</si>
  <si>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</si>
  <si>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</si>
  <si>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</si>
  <si>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</si>
  <si>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</si>
  <si>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</si>
  <si>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</si>
  <si>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</si>
  <si>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</si>
  <si>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</si>
  <si>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</si>
  <si>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</si>
  <si>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</si>
  <si>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</si>
  <si>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</si>
  <si>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</si>
  <si>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</si>
  <si>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</si>
  <si>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</si>
  <si>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</si>
  <si>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</si>
  <si>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</si>
  <si>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</si>
  <si>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</si>
  <si>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</si>
  <si>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</si>
  <si>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</si>
  <si>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</si>
  <si>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</si>
  <si>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</si>
  <si>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</si>
  <si>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</si>
  <si>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</si>
  <si>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</si>
  <si>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</si>
  <si>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</si>
  <si>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</si>
  <si>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</si>
  <si>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</si>
  <si>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</si>
  <si>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</si>
  <si>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</si>
  <si>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</si>
  <si>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</si>
  <si>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</si>
  <si>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</si>
  <si>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</si>
  <si>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</si>
  <si>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</si>
  <si>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</si>
  <si>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</si>
  <si>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</si>
  <si>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</si>
  <si>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</si>
  <si>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</si>
  <si>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</si>
  <si>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</si>
  <si>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</si>
  <si>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</si>
  <si>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</si>
  <si>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</si>
  <si>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</si>
  <si>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</si>
  <si>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</si>
  <si>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</si>
  <si>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</si>
  <si>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</si>
  <si>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</si>
  <si>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</si>
  <si>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</si>
  <si>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</si>
  <si>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</si>
  <si>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</si>
  <si>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</si>
  <si>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</si>
  <si>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</si>
  <si>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</si>
  <si>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</si>
  <si>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</si>
  <si>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</si>
  <si>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</si>
  <si>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</si>
  <si>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</si>
  <si>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</si>
  <si>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</si>
  <si>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</si>
  <si>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</si>
  <si>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</si>
  <si>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</si>
  <si>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</si>
  <si>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</si>
  <si>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</si>
  <si>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</si>
  <si>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</si>
  <si>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</si>
  <si>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</si>
  <si>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</si>
  <si>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</si>
  <si>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</si>
  <si>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</si>
  <si>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</si>
  <si>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</si>
  <si>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</si>
  <si>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</si>
  <si>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</si>
  <si>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</si>
  <si>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</si>
  <si>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</si>
  <si>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</si>
  <si>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</si>
  <si>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</si>
  <si>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</si>
  <si>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</si>
  <si>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</si>
  <si>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</si>
  <si>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</si>
  <si>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</si>
  <si>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</si>
  <si>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</si>
  <si>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</si>
  <si>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</si>
  <si>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</si>
  <si>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</si>
  <si>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</si>
  <si>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</si>
  <si>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</si>
  <si>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</si>
  <si>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</si>
  <si>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</si>
  <si>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</si>
  <si>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</si>
  <si>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</si>
  <si>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</si>
  <si>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</si>
  <si>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</si>
  <si>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</si>
  <si>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</si>
  <si>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</si>
  <si>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</si>
  <si>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</si>
  <si>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</si>
  <si>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</si>
  <si>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</si>
  <si>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</si>
  <si>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</si>
  <si>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</si>
  <si>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</si>
  <si>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</si>
  <si>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</si>
  <si>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</si>
  <si>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</si>
  <si>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</si>
  <si>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</si>
  <si>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</si>
  <si>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</si>
  <si>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</si>
  <si>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</si>
  <si>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</si>
  <si>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</si>
  <si>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</si>
  <si>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</si>
  <si>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</si>
  <si>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</si>
  <si>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</si>
  <si>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</si>
  <si>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Bananas</t>
  </si>
  <si>
    <t>60g</t>
  </si>
  <si>
    <t>Aveia em flocos</t>
  </si>
  <si>
    <t>50ml</t>
  </si>
  <si>
    <t>Café</t>
  </si>
  <si>
    <t>Café da Manhã</t>
  </si>
  <si>
    <t>Lanche da manhã</t>
  </si>
  <si>
    <t>30g</t>
  </si>
  <si>
    <t>whey protein</t>
  </si>
  <si>
    <t xml:space="preserve">Fatias de Pão </t>
  </si>
  <si>
    <t>Almoço</t>
  </si>
  <si>
    <t>Arroz</t>
  </si>
  <si>
    <t xml:space="preserve">200g </t>
  </si>
  <si>
    <t>Carne</t>
  </si>
  <si>
    <t>Salada</t>
  </si>
  <si>
    <t>90g</t>
  </si>
  <si>
    <t xml:space="preserve">Fatias d Peito Peru </t>
  </si>
  <si>
    <t>Lanche da Tarde</t>
  </si>
  <si>
    <t>Iogurte</t>
  </si>
  <si>
    <t>Catanha do Pará</t>
  </si>
  <si>
    <t>Janta</t>
  </si>
  <si>
    <t>Poliovitaminico</t>
  </si>
  <si>
    <t>maça</t>
  </si>
  <si>
    <t xml:space="preserve">150g </t>
  </si>
  <si>
    <t>150g</t>
  </si>
  <si>
    <t xml:space="preserve">Pre treino </t>
  </si>
  <si>
    <t>Cápsulas de Veinox</t>
  </si>
  <si>
    <t xml:space="preserve">  Pós Treino Líquido </t>
  </si>
  <si>
    <t xml:space="preserve">Whey protein </t>
  </si>
  <si>
    <t>Cápsulas BCAA</t>
  </si>
  <si>
    <t>Ceia</t>
  </si>
  <si>
    <t>200ml</t>
  </si>
  <si>
    <t xml:space="preserve">Leite </t>
  </si>
  <si>
    <t xml:space="preserve">30g </t>
  </si>
  <si>
    <t>Aveia em Flocos</t>
  </si>
  <si>
    <t>Ceia 2</t>
  </si>
  <si>
    <t xml:space="preserve">Barra de Cereais </t>
  </si>
  <si>
    <t>Copo de Leite</t>
  </si>
  <si>
    <t>Creatina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</si>
</sst>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20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  <font>
      <u/>
      <sz val="10"/>
      <color theme="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20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  <xf numFmtId="0" fontId="119" fillId="3" borderId="0" xfId="0" applyFont="1" applyFill="1" applyAlignment="1">
      <alignment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D6" sqref="D6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75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172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21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1.6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2903.8720000000003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tabSelected="1" workbookViewId="0">
      <selection activeCell="AM14" sqref="AM14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0.29166666666666669</v>
      </c>
      <c r="D2" s="331" t="s">
        <v>171</v>
      </c>
      <c r="E2" s="334"/>
      <c r="F2" s="334"/>
      <c r="G2" s="334"/>
      <c r="H2" s="334"/>
      <c r="I2" s="223"/>
      <c r="J2" s="67"/>
      <c r="K2" s="223"/>
      <c r="L2" s="243">
        <v>0.41666666666666669</v>
      </c>
      <c r="M2" s="331" t="s">
        <v>172</v>
      </c>
      <c r="N2" s="334"/>
      <c r="O2" s="334"/>
      <c r="P2" s="334"/>
      <c r="Q2" s="334"/>
      <c r="R2" s="223"/>
      <c r="S2" s="71"/>
      <c r="T2" s="223"/>
      <c r="U2" s="243">
        <v>0.5</v>
      </c>
      <c r="V2" s="331" t="s">
        <v>176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148</v>
      </c>
      <c r="AF3" s="254">
        <f>AG3*100/(AG3+AG4+AG5+AG6)</f>
        <v>16.136506119333824</v>
      </c>
      <c r="AG3" s="288">
        <f>E12+N12+W12+W25+N25+E25+E38+N38+W38</f>
        <v>592</v>
      </c>
      <c r="AH3" s="327">
        <f>AE3/TMB!C3</f>
        <v>1.9733333333333334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>
        <v>2</v>
      </c>
      <c r="D4" s="261" t="s">
        <v>166</v>
      </c>
      <c r="E4" s="313">
        <v>0</v>
      </c>
      <c r="F4" s="292">
        <v>1</v>
      </c>
      <c r="G4" s="314">
        <v>70</v>
      </c>
      <c r="H4" s="286">
        <v>1</v>
      </c>
      <c r="I4" s="223"/>
      <c r="J4" s="52"/>
      <c r="K4" s="223"/>
      <c r="L4" s="100">
        <v>3</v>
      </c>
      <c r="M4" s="261" t="s">
        <v>175</v>
      </c>
      <c r="N4" s="313">
        <v>0</v>
      </c>
      <c r="O4" s="292">
        <v>5</v>
      </c>
      <c r="P4" s="314">
        <v>21</v>
      </c>
      <c r="Q4" s="286">
        <v>2</v>
      </c>
      <c r="R4" s="223"/>
      <c r="S4" s="55"/>
      <c r="T4" s="223"/>
      <c r="U4" s="100" t="s">
        <v>190</v>
      </c>
      <c r="V4" s="261" t="s">
        <v>177</v>
      </c>
      <c r="W4" s="313">
        <v>0</v>
      </c>
      <c r="X4" s="292">
        <v>5</v>
      </c>
      <c r="Y4" s="314">
        <v>50</v>
      </c>
      <c r="Z4" s="286">
        <v>2</v>
      </c>
      <c r="AA4" s="223"/>
      <c r="AB4" s="57"/>
      <c r="AC4" s="223"/>
      <c r="AD4" s="309" t="s">
        <v>150</v>
      </c>
      <c r="AE4" s="310">
        <f>F11+O11+X11+X24+O24+F24+F37+O37+X37</f>
        <v>95</v>
      </c>
      <c r="AF4" s="311">
        <f>AG4*100/(AG3+AG4+AG5+AG6)</f>
        <v>10.35789244146428</v>
      </c>
      <c r="AG4" s="312">
        <f>F12+O12+X12+X25+O25+F25+F38+O38+X38</f>
        <v>380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 t="s">
        <v>173</v>
      </c>
      <c r="D5" s="261" t="s">
        <v>168</v>
      </c>
      <c r="E5" s="313">
        <v>0</v>
      </c>
      <c r="F5" s="292">
        <v>3</v>
      </c>
      <c r="G5" s="314">
        <v>20</v>
      </c>
      <c r="H5" s="286">
        <v>2.2000000000000002</v>
      </c>
      <c r="I5" s="223"/>
      <c r="J5" s="52"/>
      <c r="K5" s="223"/>
      <c r="L5" s="100">
        <v>4</v>
      </c>
      <c r="M5" s="261" t="s">
        <v>182</v>
      </c>
      <c r="N5" s="313">
        <v>6</v>
      </c>
      <c r="O5" s="292">
        <v>0</v>
      </c>
      <c r="P5" s="314">
        <v>27</v>
      </c>
      <c r="Q5" s="286">
        <v>15.6</v>
      </c>
      <c r="R5" s="223"/>
      <c r="S5" s="55"/>
      <c r="T5" s="223"/>
      <c r="U5" s="100" t="s">
        <v>178</v>
      </c>
      <c r="V5" s="261" t="s">
        <v>179</v>
      </c>
      <c r="W5" s="313">
        <v>30</v>
      </c>
      <c r="X5" s="292">
        <v>0</v>
      </c>
      <c r="Y5" s="314">
        <v>8</v>
      </c>
      <c r="Z5" s="286">
        <v>15</v>
      </c>
      <c r="AA5" s="223"/>
      <c r="AB5" s="57"/>
      <c r="AC5" s="223"/>
      <c r="AD5" s="260" t="s">
        <v>22</v>
      </c>
      <c r="AE5" s="255">
        <f>G11+P11+Y11+G24+P24+Y24+G37+P37+Y37</f>
        <v>399</v>
      </c>
      <c r="AF5" s="256">
        <f>AG5*100/(AG3+AG4+AG5+AG6)</f>
        <v>43.503148254149977</v>
      </c>
      <c r="AG5" s="289">
        <f>G12+P12+Y12+Y25+P25+G25+G38+P38+Y38</f>
        <v>1596</v>
      </c>
      <c r="AH5" s="328">
        <f>AE5/TMB!C3</f>
        <v>5.32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 t="s">
        <v>173</v>
      </c>
      <c r="D6" s="261" t="s">
        <v>174</v>
      </c>
      <c r="E6" s="313">
        <v>16</v>
      </c>
      <c r="F6" s="292">
        <v>0</v>
      </c>
      <c r="G6" s="314">
        <v>2</v>
      </c>
      <c r="H6" s="286">
        <v>4</v>
      </c>
      <c r="I6" s="223"/>
      <c r="J6" s="52"/>
      <c r="K6" s="223"/>
      <c r="L6" s="100" t="s">
        <v>169</v>
      </c>
      <c r="M6" s="261" t="s">
        <v>170</v>
      </c>
      <c r="N6" s="313">
        <v>0</v>
      </c>
      <c r="O6" s="292">
        <v>0</v>
      </c>
      <c r="P6" s="314">
        <v>0</v>
      </c>
      <c r="Q6" s="286">
        <v>0</v>
      </c>
      <c r="R6" s="223"/>
      <c r="S6" s="55"/>
      <c r="T6" s="223"/>
      <c r="U6" s="100" t="s">
        <v>181</v>
      </c>
      <c r="V6" s="261" t="s">
        <v>180</v>
      </c>
      <c r="W6" s="313">
        <v>0</v>
      </c>
      <c r="X6" s="292">
        <v>40</v>
      </c>
      <c r="Y6" s="314">
        <v>65</v>
      </c>
      <c r="Z6" s="286">
        <v>27</v>
      </c>
      <c r="AA6" s="223"/>
      <c r="AB6" s="57"/>
      <c r="AC6" s="223"/>
      <c r="AD6" s="263" t="s">
        <v>56</v>
      </c>
      <c r="AE6" s="257">
        <f>H11+Q11+Z11+Z24+Q24+H24+H37+Q37+Z37</f>
        <v>122.30000000000001</v>
      </c>
      <c r="AF6" s="258">
        <f>AG6*100/(AG3+AG4+AG5+AG6)</f>
        <v>30.002453185051927</v>
      </c>
      <c r="AG6" s="290">
        <f>H12+Q12+Z12+Z25+Q25+H25+H38+Q38+Z38</f>
        <v>1100.7</v>
      </c>
      <c r="AH6" s="329">
        <f>AE6/TMB!C3</f>
        <v>1.6306666666666667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>
        <v>1</v>
      </c>
      <c r="D7" s="261" t="s">
        <v>187</v>
      </c>
      <c r="E7" s="313">
        <v>0</v>
      </c>
      <c r="F7" s="292">
        <v>0</v>
      </c>
      <c r="G7" s="314">
        <v>0</v>
      </c>
      <c r="H7" s="286">
        <v>0</v>
      </c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3668.7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764.82799999999952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16</v>
      </c>
      <c r="F11" s="294">
        <f>F5+F6+F7+F8+F9+F10+F4</f>
        <v>4</v>
      </c>
      <c r="G11" s="231">
        <f>G5+G6+G7+G8+G9+G10+G4</f>
        <v>92</v>
      </c>
      <c r="H11" s="232">
        <f>H5+H6+H7+H8+H9+H10+H4</f>
        <v>7.2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6</v>
      </c>
      <c r="O11" s="294">
        <f>O4+O5+O6+O7+O8+O9+O10</f>
        <v>5</v>
      </c>
      <c r="P11" s="231">
        <f>P4+P5+P6+P7+P8+P9+P10</f>
        <v>48</v>
      </c>
      <c r="Q11" s="232">
        <f>Q4+Q5+Q6+Q7+Q8+Q9+Q10</f>
        <v>17.600000000000001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30</v>
      </c>
      <c r="X11" s="294">
        <f>X4+X5+X6+X7+X8+X9+X10</f>
        <v>45</v>
      </c>
      <c r="Y11" s="231">
        <f>Y4+Y5+Y6+Y7+Y8+Y9+Y10</f>
        <v>123</v>
      </c>
      <c r="Z11" s="232">
        <f>Z4+Z5+Z6+Z7+Z8+Z9+Z10</f>
        <v>44</v>
      </c>
      <c r="AA11" s="223"/>
      <c r="AB11" s="57"/>
      <c r="AC11" s="236"/>
      <c r="AD11" s="382" t="s">
        <v>154</v>
      </c>
      <c r="AE11" s="383">
        <v>1</v>
      </c>
      <c r="AF11" s="384" t="s">
        <v>29</v>
      </c>
      <c r="AG11" s="385">
        <f>AE11*TMB!C3</f>
        <v>75</v>
      </c>
      <c r="AH11" s="389">
        <f>AE3-AG11</f>
        <v>73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512.79999999999995</v>
      </c>
      <c r="D12" s="407" t="s">
        <v>6</v>
      </c>
      <c r="E12" s="230">
        <f>E11*4</f>
        <v>64</v>
      </c>
      <c r="F12" s="294">
        <f>F11*4</f>
        <v>16</v>
      </c>
      <c r="G12" s="231">
        <f>G11*4</f>
        <v>368</v>
      </c>
      <c r="H12" s="232">
        <f>H11*9</f>
        <v>64.8</v>
      </c>
      <c r="I12" s="223"/>
      <c r="J12" s="71"/>
      <c r="K12" s="223"/>
      <c r="L12" s="228">
        <f>N12+P12+Q12+O12</f>
        <v>394.4</v>
      </c>
      <c r="M12" s="407" t="s">
        <v>6</v>
      </c>
      <c r="N12" s="230">
        <f>N11*4</f>
        <v>24</v>
      </c>
      <c r="O12" s="294">
        <f>O11*4</f>
        <v>20</v>
      </c>
      <c r="P12" s="231">
        <f>P11*4</f>
        <v>192</v>
      </c>
      <c r="Q12" s="232">
        <f>Q11*9</f>
        <v>158.4</v>
      </c>
      <c r="R12" s="223"/>
      <c r="S12" s="56"/>
      <c r="T12" s="223"/>
      <c r="U12" s="228">
        <f>W12+Y12+Z12+X12</f>
        <v>1188</v>
      </c>
      <c r="V12" s="407" t="s">
        <v>6</v>
      </c>
      <c r="W12" s="230">
        <f>W11*4</f>
        <v>120</v>
      </c>
      <c r="X12" s="294">
        <f>X11*4</f>
        <v>180</v>
      </c>
      <c r="Y12" s="231">
        <f>Y11*4</f>
        <v>492</v>
      </c>
      <c r="Z12" s="232">
        <f>Z11*9</f>
        <v>396</v>
      </c>
      <c r="AA12" s="223"/>
      <c r="AB12" s="57"/>
      <c r="AC12" s="236"/>
      <c r="AD12" s="381" t="s">
        <v>22</v>
      </c>
      <c r="AE12" s="386">
        <v>1</v>
      </c>
      <c r="AF12" s="387" t="s">
        <v>29</v>
      </c>
      <c r="AG12" s="388">
        <f>AE12*TMB!C3</f>
        <v>75</v>
      </c>
      <c r="AH12" s="389">
        <f>AE5-AG12</f>
        <v>324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0.625</v>
      </c>
      <c r="D15" s="331" t="s">
        <v>183</v>
      </c>
      <c r="E15" s="334"/>
      <c r="F15" s="334"/>
      <c r="G15" s="334"/>
      <c r="H15" s="334"/>
      <c r="I15" s="223"/>
      <c r="J15" s="67"/>
      <c r="K15" s="223"/>
      <c r="L15" s="243">
        <v>0.75</v>
      </c>
      <c r="M15" s="331" t="s">
        <v>186</v>
      </c>
      <c r="N15" s="334"/>
      <c r="O15" s="334"/>
      <c r="P15" s="334"/>
      <c r="Q15" s="334"/>
      <c r="R15" s="223"/>
      <c r="S15" s="71"/>
      <c r="T15" s="223"/>
      <c r="U15" s="243">
        <v>0.8125</v>
      </c>
      <c r="V15" s="331" t="s">
        <v>191</v>
      </c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>
        <v>1</v>
      </c>
      <c r="D17" s="261" t="s">
        <v>184</v>
      </c>
      <c r="E17" s="313">
        <v>10</v>
      </c>
      <c r="F17" s="292">
        <v>0</v>
      </c>
      <c r="G17" s="314">
        <v>13</v>
      </c>
      <c r="H17" s="286">
        <v>2.8</v>
      </c>
      <c r="I17" s="237"/>
      <c r="J17" s="58"/>
      <c r="K17" s="237"/>
      <c r="L17" s="100" t="s">
        <v>189</v>
      </c>
      <c r="M17" s="261" t="s">
        <v>129</v>
      </c>
      <c r="N17" s="313">
        <v>0</v>
      </c>
      <c r="O17" s="292">
        <v>2</v>
      </c>
      <c r="P17" s="314">
        <v>35</v>
      </c>
      <c r="Q17" s="286">
        <v>0</v>
      </c>
      <c r="R17" s="237"/>
      <c r="S17" s="52"/>
      <c r="T17" s="237"/>
      <c r="U17" s="100">
        <v>4</v>
      </c>
      <c r="V17" s="261" t="s">
        <v>192</v>
      </c>
      <c r="W17" s="313"/>
      <c r="X17" s="292">
        <v>0</v>
      </c>
      <c r="Y17" s="314">
        <v>0</v>
      </c>
      <c r="Z17" s="286">
        <v>0</v>
      </c>
      <c r="AA17" s="237"/>
      <c r="AB17" s="57"/>
      <c r="AC17" s="236"/>
      <c r="AD17" s="382" t="s">
        <v>154</v>
      </c>
      <c r="AE17" s="397">
        <f>AG11</f>
        <v>75</v>
      </c>
      <c r="AF17" s="398">
        <v>7</v>
      </c>
      <c r="AG17" s="403">
        <f>AE17/AF17</f>
        <v>10.714285714285714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>
        <v>2</v>
      </c>
      <c r="D18" s="261" t="s">
        <v>185</v>
      </c>
      <c r="E18" s="313">
        <v>0</v>
      </c>
      <c r="F18" s="292">
        <v>1</v>
      </c>
      <c r="G18" s="314">
        <v>13</v>
      </c>
      <c r="H18" s="286">
        <v>6</v>
      </c>
      <c r="I18" s="237"/>
      <c r="J18" s="58"/>
      <c r="K18" s="237"/>
      <c r="L18" s="100" t="s">
        <v>178</v>
      </c>
      <c r="M18" s="261" t="s">
        <v>179</v>
      </c>
      <c r="N18" s="313">
        <v>30</v>
      </c>
      <c r="O18" s="292">
        <v>0</v>
      </c>
      <c r="P18" s="314">
        <v>8</v>
      </c>
      <c r="Q18" s="286">
        <v>15</v>
      </c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75</v>
      </c>
      <c r="AF18" s="400">
        <v>4</v>
      </c>
      <c r="AG18" s="404">
        <f>AE18/AF18</f>
        <v>18.75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 t="s">
        <v>173</v>
      </c>
      <c r="D19" s="261" t="s">
        <v>109</v>
      </c>
      <c r="E19" s="313">
        <v>0</v>
      </c>
      <c r="F19" s="292">
        <v>8</v>
      </c>
      <c r="G19" s="314">
        <v>7</v>
      </c>
      <c r="H19" s="286">
        <v>7.8</v>
      </c>
      <c r="I19" s="237"/>
      <c r="J19" s="58"/>
      <c r="K19" s="237"/>
      <c r="L19" s="100">
        <v>1</v>
      </c>
      <c r="M19" s="261" t="s">
        <v>188</v>
      </c>
      <c r="N19" s="313">
        <v>0</v>
      </c>
      <c r="O19" s="292">
        <v>0</v>
      </c>
      <c r="P19" s="314">
        <v>0</v>
      </c>
      <c r="Q19" s="286">
        <v>0</v>
      </c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10</v>
      </c>
      <c r="F24" s="294">
        <f>F17+F18+F19+F20+F21+F22+F23</f>
        <v>9</v>
      </c>
      <c r="G24" s="231">
        <f>G17+G18+G19+G20+G21+G22+G23</f>
        <v>33</v>
      </c>
      <c r="H24" s="232">
        <f>H17+H18+H19+H20+H21+H22+H23</f>
        <v>16.600000000000001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30</v>
      </c>
      <c r="O24" s="294">
        <f>O17+O18+O19+O20+O21+O22+O23</f>
        <v>2</v>
      </c>
      <c r="P24" s="231">
        <f>P17+P18+P19+P20+P21+P22+P23</f>
        <v>43</v>
      </c>
      <c r="Q24" s="232">
        <f>Q17+Q18+Q19+Q20+Q21+Q22+Q23</f>
        <v>15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357.4</v>
      </c>
      <c r="D25" s="407" t="s">
        <v>6</v>
      </c>
      <c r="E25" s="230">
        <f>E24*4</f>
        <v>40</v>
      </c>
      <c r="F25" s="230">
        <f>F24*4</f>
        <v>36</v>
      </c>
      <c r="G25" s="231">
        <f>G24*4</f>
        <v>132</v>
      </c>
      <c r="H25" s="232">
        <f>H24*9</f>
        <v>149.4</v>
      </c>
      <c r="I25" s="237"/>
      <c r="J25" s="67"/>
      <c r="K25" s="237"/>
      <c r="L25" s="228">
        <f>N25+P25+Q25+O25</f>
        <v>435</v>
      </c>
      <c r="M25" s="407" t="s">
        <v>6</v>
      </c>
      <c r="N25" s="230">
        <f>N24*4</f>
        <v>120</v>
      </c>
      <c r="O25" s="294">
        <f>O24*4</f>
        <v>8</v>
      </c>
      <c r="P25" s="231">
        <f>P24*4</f>
        <v>172</v>
      </c>
      <c r="Q25" s="232">
        <f>Q24*9</f>
        <v>135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243">
        <v>0.85416666666666663</v>
      </c>
      <c r="D28" s="331" t="s">
        <v>193</v>
      </c>
      <c r="E28" s="334"/>
      <c r="F28" s="334"/>
      <c r="G28" s="334"/>
      <c r="H28" s="334"/>
      <c r="I28" s="223"/>
      <c r="J28" s="67"/>
      <c r="K28" s="223"/>
      <c r="L28" s="243">
        <v>0.89583333333333337</v>
      </c>
      <c r="M28" s="331" t="s">
        <v>196</v>
      </c>
      <c r="N28" s="334"/>
      <c r="O28" s="334"/>
      <c r="P28" s="334"/>
      <c r="Q28" s="334"/>
      <c r="R28" s="223"/>
      <c r="S28" s="71"/>
      <c r="T28" s="223"/>
      <c r="U28" s="243">
        <v>0</v>
      </c>
      <c r="V28" s="331" t="s">
        <v>201</v>
      </c>
      <c r="W28" s="334"/>
      <c r="X28" s="334"/>
      <c r="Y28" s="334"/>
      <c r="Z28" s="334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 t="s">
        <v>167</v>
      </c>
      <c r="D30" s="261" t="s">
        <v>194</v>
      </c>
      <c r="E30" s="313">
        <v>32</v>
      </c>
      <c r="F30" s="292">
        <v>0</v>
      </c>
      <c r="G30" s="314">
        <v>5</v>
      </c>
      <c r="H30" s="286">
        <v>8</v>
      </c>
      <c r="I30" s="239"/>
      <c r="J30" s="55"/>
      <c r="K30" s="239"/>
      <c r="L30" s="100" t="s">
        <v>173</v>
      </c>
      <c r="M30" s="261" t="s">
        <v>53</v>
      </c>
      <c r="N30" s="313">
        <v>24</v>
      </c>
      <c r="O30" s="292">
        <v>0</v>
      </c>
      <c r="P30" s="314">
        <v>2</v>
      </c>
      <c r="Q30" s="286">
        <v>2</v>
      </c>
      <c r="R30" s="239"/>
      <c r="S30" s="57"/>
      <c r="T30" s="239"/>
      <c r="U30" s="100">
        <v>1</v>
      </c>
      <c r="V30" s="261" t="s">
        <v>202</v>
      </c>
      <c r="W30" s="313">
        <v>0</v>
      </c>
      <c r="X30" s="292">
        <v>1</v>
      </c>
      <c r="Y30" s="314">
        <v>15</v>
      </c>
      <c r="Z30" s="286">
        <v>1.7</v>
      </c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>
        <v>4</v>
      </c>
      <c r="D31" s="261" t="s">
        <v>195</v>
      </c>
      <c r="E31" s="313">
        <v>0</v>
      </c>
      <c r="F31" s="292">
        <v>2</v>
      </c>
      <c r="G31" s="314">
        <v>0</v>
      </c>
      <c r="H31" s="286">
        <v>0</v>
      </c>
      <c r="I31" s="223"/>
      <c r="J31" s="64"/>
      <c r="K31" s="223"/>
      <c r="L31" s="100" t="s">
        <v>197</v>
      </c>
      <c r="M31" s="419" t="s">
        <v>198</v>
      </c>
      <c r="N31" s="313">
        <v>0</v>
      </c>
      <c r="O31" s="292">
        <v>12</v>
      </c>
      <c r="P31" s="314">
        <v>9</v>
      </c>
      <c r="Q31" s="286">
        <v>4</v>
      </c>
      <c r="R31" s="223"/>
      <c r="S31" s="58"/>
      <c r="T31" s="223"/>
      <c r="U31" s="100" t="s">
        <v>197</v>
      </c>
      <c r="V31" s="262" t="s">
        <v>203</v>
      </c>
      <c r="W31" s="313">
        <v>0</v>
      </c>
      <c r="X31" s="292">
        <v>12</v>
      </c>
      <c r="Y31" s="314">
        <v>9</v>
      </c>
      <c r="Z31" s="286">
        <v>4</v>
      </c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 t="s">
        <v>132</v>
      </c>
      <c r="D32" s="261" t="s">
        <v>204</v>
      </c>
      <c r="E32" s="313"/>
      <c r="F32" s="292"/>
      <c r="G32" s="314"/>
      <c r="H32" s="286"/>
      <c r="I32" s="223"/>
      <c r="J32" s="71"/>
      <c r="K32" s="223"/>
      <c r="L32" s="100" t="s">
        <v>199</v>
      </c>
      <c r="M32" s="261" t="s">
        <v>200</v>
      </c>
      <c r="N32" s="313">
        <v>0</v>
      </c>
      <c r="O32" s="292">
        <v>3</v>
      </c>
      <c r="P32" s="314">
        <v>20</v>
      </c>
      <c r="Q32" s="286">
        <v>2.2000000000000002</v>
      </c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32</v>
      </c>
      <c r="F37" s="294">
        <f>F30+F31+F32+F33+F34+F35+F36</f>
        <v>2</v>
      </c>
      <c r="G37" s="231">
        <f>G30+G31+G32+G34+G36+G35+G33</f>
        <v>5</v>
      </c>
      <c r="H37" s="232">
        <f>H30+H31+H32+H34+H36+H33+H35</f>
        <v>8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24</v>
      </c>
      <c r="O37" s="294">
        <f>O30+O31+O32+O34+O36+O33+O35</f>
        <v>15</v>
      </c>
      <c r="P37" s="231">
        <f>P30+P31+P32+P34+P36+P35+P33</f>
        <v>31</v>
      </c>
      <c r="Q37" s="232">
        <f>Q30+Q31+Q32+Q34+Q36+Q35+Q33</f>
        <v>8.1999999999999993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13</v>
      </c>
      <c r="Y37" s="231">
        <f>Y30+Y31+Y32+Y34+Y36+Y35+Y33</f>
        <v>24</v>
      </c>
      <c r="Z37" s="232">
        <f>Z30+Z31+Z32+Z34+Z36+Z35+Z33</f>
        <v>5.7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228</v>
      </c>
      <c r="D38" s="407" t="s">
        <v>6</v>
      </c>
      <c r="E38" s="230">
        <f>E37*4</f>
        <v>128</v>
      </c>
      <c r="F38" s="294">
        <f>F37*4</f>
        <v>8</v>
      </c>
      <c r="G38" s="231">
        <f>G37*4</f>
        <v>20</v>
      </c>
      <c r="H38" s="232">
        <f>H37*9</f>
        <v>72</v>
      </c>
      <c r="I38" s="223"/>
      <c r="J38" s="52"/>
      <c r="K38" s="223"/>
      <c r="L38" s="228">
        <f>N38+P38+Q38+O38</f>
        <v>353.8</v>
      </c>
      <c r="M38" s="407" t="s">
        <v>6</v>
      </c>
      <c r="N38" s="230">
        <f>N37*4</f>
        <v>96</v>
      </c>
      <c r="O38" s="294">
        <f>O37*4</f>
        <v>60</v>
      </c>
      <c r="P38" s="231">
        <f>P37*4</f>
        <v>124</v>
      </c>
      <c r="Q38" s="232">
        <f>Q37*9</f>
        <v>73.8</v>
      </c>
      <c r="R38" s="223"/>
      <c r="S38" s="55"/>
      <c r="T38" s="223"/>
      <c r="U38" s="228">
        <f>W38+Y38+Z38+X38</f>
        <v>199.3</v>
      </c>
      <c r="V38" s="407" t="s">
        <v>6</v>
      </c>
      <c r="W38" s="230">
        <f>W37*4</f>
        <v>0</v>
      </c>
      <c r="X38" s="294">
        <f>X37*4</f>
        <v>52</v>
      </c>
      <c r="Y38" s="231">
        <f>Y37*4</f>
        <v>96</v>
      </c>
      <c r="Z38" s="232">
        <f>Z37*9</f>
        <v>51.300000000000004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workbookViewId="0">
      <selection activeCell="U26" sqref="U26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</v>
      </c>
      <c r="D2" s="331" t="s">
        <v>161</v>
      </c>
      <c r="E2" s="225"/>
      <c r="F2" s="291"/>
      <c r="G2" s="226"/>
      <c r="H2" s="227"/>
      <c r="I2" s="223"/>
      <c r="J2" s="67"/>
      <c r="K2" s="223"/>
      <c r="L2" s="243">
        <v>0</v>
      </c>
      <c r="M2" s="331" t="s">
        <v>161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</v>
      </c>
      <c r="AF3" s="254">
        <f>AG3*100/(AG3+AG4+AG5+AG6)</f>
        <v>19.047619047619047</v>
      </c>
      <c r="AG3" s="288">
        <f>E12+N12+W12+W25+N25+E25+E38+N38+W38</f>
        <v>4</v>
      </c>
      <c r="AH3" s="327">
        <f>AE3/TMB!C3</f>
        <v>1.3333333333333334E-2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/>
      <c r="D4" s="261"/>
      <c r="E4" s="313">
        <v>1</v>
      </c>
      <c r="F4" s="292">
        <v>1</v>
      </c>
      <c r="G4" s="314">
        <v>1</v>
      </c>
      <c r="H4" s="286">
        <v>1</v>
      </c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/>
      <c r="V4" s="261"/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1</v>
      </c>
      <c r="AF4" s="311">
        <f>AG4*100/(AG3+AG4+AG5+AG6)</f>
        <v>19.047619047619047</v>
      </c>
      <c r="AG4" s="312">
        <f>F12+O12+X12+X25+O25+F25+F38+O38+X38</f>
        <v>4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/>
      <c r="D5" s="261"/>
      <c r="E5" s="313"/>
      <c r="F5" s="292"/>
      <c r="G5" s="314"/>
      <c r="H5" s="286"/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1</v>
      </c>
      <c r="AF5" s="256">
        <f>AG5*100/(AG3+AG4+AG5+AG6)</f>
        <v>19.047619047619047</v>
      </c>
      <c r="AG5" s="289">
        <f>G12+P12+Y12+Y25+P25+G25+G38+P38+Y38</f>
        <v>4</v>
      </c>
      <c r="AH5" s="328">
        <f>AE5/TMB!C3</f>
        <v>1.3333333333333334E-2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/>
      <c r="D6" s="261"/>
      <c r="E6" s="313"/>
      <c r="F6" s="292"/>
      <c r="G6" s="314"/>
      <c r="H6" s="286"/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1</v>
      </c>
      <c r="AF6" s="258">
        <f>AG6*100/(AG3+AG4+AG5+AG6)</f>
        <v>42.857142857142854</v>
      </c>
      <c r="AG6" s="290">
        <f>H12+Q12+Z12+Z25+Q25+H25+H38+Q38+Z38</f>
        <v>9</v>
      </c>
      <c r="AH6" s="329">
        <f>AE6/TMB!C3</f>
        <v>1.3333333333333334E-2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21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-2882.8720000000003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1</v>
      </c>
      <c r="F11" s="294">
        <f>F5+F6+F7+F8+F9+F10+F4</f>
        <v>1</v>
      </c>
      <c r="G11" s="231">
        <f>G5+G6+G7+G8+G9+G10+G4</f>
        <v>1</v>
      </c>
      <c r="H11" s="232">
        <f>H5+H6+H7+H8+H9+H10+H4</f>
        <v>1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0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0</v>
      </c>
      <c r="X11" s="294">
        <f>X4+X5+X6+X7+X8+X9+X10</f>
        <v>0</v>
      </c>
      <c r="Y11" s="231">
        <f>Y4+Y5+Y6+Y7+Y8+Y9+Y10</f>
        <v>0</v>
      </c>
      <c r="Z11" s="232">
        <f>Z4+Z5+Z6+Z7+Z8+Z9+Z10</f>
        <v>0</v>
      </c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225</v>
      </c>
      <c r="AH11" s="389">
        <f>AE3-AG11</f>
        <v>-224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21</v>
      </c>
      <c r="D12" s="407" t="s">
        <v>6</v>
      </c>
      <c r="E12" s="230">
        <f>E11*4</f>
        <v>4</v>
      </c>
      <c r="F12" s="294">
        <f>F11*4</f>
        <v>4</v>
      </c>
      <c r="G12" s="231">
        <f>G11*4</f>
        <v>4</v>
      </c>
      <c r="H12" s="232">
        <f>H11*9</f>
        <v>9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0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0</v>
      </c>
      <c r="AA12" s="223"/>
      <c r="AB12" s="57"/>
      <c r="AC12" s="236"/>
      <c r="AD12" s="381" t="s">
        <v>22</v>
      </c>
      <c r="AE12" s="386">
        <v>4</v>
      </c>
      <c r="AF12" s="387" t="s">
        <v>29</v>
      </c>
      <c r="AG12" s="388">
        <f>AE12*TMB!C3</f>
        <v>300</v>
      </c>
      <c r="AH12" s="389">
        <f>AE5-AG12</f>
        <v>-299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225</v>
      </c>
      <c r="AF17" s="398">
        <v>7</v>
      </c>
      <c r="AG17" s="403">
        <f>AE17/AF17</f>
        <v>32.142857142857146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300</v>
      </c>
      <c r="AF18" s="400">
        <v>4</v>
      </c>
      <c r="AG18" s="404">
        <f>AE18/AF18</f>
        <v>75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topLeftCell="A34" zoomScaleNormal="100" workbookViewId="0">
      <selection activeCell="J54" sqref="J54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3668.7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Café da Manhã</v>
      </c>
      <c r="D4" s="332">
        <f>'Dieta ON'!C2</f>
        <v>0.29166666666666669</v>
      </c>
      <c r="E4" s="364"/>
      <c r="F4" s="323" t="str">
        <f>'Dieta ON'!M2</f>
        <v>Lanche da manhã</v>
      </c>
      <c r="G4" s="365">
        <f>'Dieta ON'!L2</f>
        <v>0.41666666666666669</v>
      </c>
      <c r="H4" s="364"/>
      <c r="I4" s="151" t="str">
        <f>'Dieta ON'!V2</f>
        <v>Almoço</v>
      </c>
      <c r="J4" s="332">
        <f>'Dieta ON'!U2</f>
        <v>0.5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Bananas</v>
      </c>
      <c r="D5" s="152">
        <f>'Dieta ON'!C4</f>
        <v>2</v>
      </c>
      <c r="E5" s="359"/>
      <c r="F5" s="326" t="str">
        <f>'Dieta ON'!M4</f>
        <v xml:space="preserve">Fatias de Pão </v>
      </c>
      <c r="G5" s="366">
        <f>'Dieta ON'!L4</f>
        <v>3</v>
      </c>
      <c r="H5" s="359"/>
      <c r="I5" s="153" t="str">
        <f>'Dieta ON'!V4</f>
        <v>Arroz</v>
      </c>
      <c r="J5" s="152" t="str">
        <f>'Dieta ON'!U4</f>
        <v>150g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>Aveia em flocos</v>
      </c>
      <c r="D6" s="152" t="str">
        <f>'Dieta ON'!C5</f>
        <v>30g</v>
      </c>
      <c r="E6" s="359"/>
      <c r="F6" s="326" t="str">
        <f>'Dieta ON'!M5</f>
        <v xml:space="preserve">Fatias d Peito Peru </v>
      </c>
      <c r="G6" s="366">
        <f>'Dieta ON'!L5</f>
        <v>4</v>
      </c>
      <c r="H6" s="359"/>
      <c r="I6" s="153" t="str">
        <f>'Dieta ON'!V5</f>
        <v>Carne</v>
      </c>
      <c r="J6" s="152" t="str">
        <f>'Dieta ON'!U5</f>
        <v xml:space="preserve">200g 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whey protein</v>
      </c>
      <c r="D7" s="152" t="str">
        <f>'Dieta ON'!C6</f>
        <v>30g</v>
      </c>
      <c r="E7" s="359"/>
      <c r="F7" s="326" t="str">
        <f>'Dieta ON'!M6</f>
        <v>Café</v>
      </c>
      <c r="G7" s="366" t="str">
        <f>'Dieta ON'!L6</f>
        <v>50ml</v>
      </c>
      <c r="H7" s="359"/>
      <c r="I7" s="153" t="str">
        <f>'Dieta ON'!V6</f>
        <v>Salada</v>
      </c>
      <c r="J7" s="152" t="str">
        <f>'Dieta ON'!U6</f>
        <v>90g</v>
      </c>
      <c r="K7" s="204"/>
      <c r="L7" s="326"/>
      <c r="M7" s="325"/>
      <c r="O7" s="102"/>
    </row>
    <row r="8" spans="2:15" ht="15" customHeight="1" x14ac:dyDescent="0.25">
      <c r="B8" s="204"/>
      <c r="C8" s="153" t="str">
        <f>'Dieta ON'!D7</f>
        <v>Poliovitaminico</v>
      </c>
      <c r="D8" s="152">
        <f>'Dieta ON'!C7</f>
        <v>1</v>
      </c>
      <c r="E8" s="359"/>
      <c r="F8" s="326">
        <f>'Dieta ON'!M7</f>
        <v>0</v>
      </c>
      <c r="G8" s="366">
        <f>'Dieta ON'!L7</f>
        <v>0</v>
      </c>
      <c r="H8" s="359"/>
      <c r="I8" s="153">
        <f>'Dieta ON'!V7</f>
        <v>0</v>
      </c>
      <c r="J8" s="152">
        <f>'Dieta ON'!U7</f>
        <v>0</v>
      </c>
      <c r="K8" s="204"/>
      <c r="L8" s="326"/>
      <c r="M8" s="325"/>
      <c r="O8" s="102"/>
    </row>
    <row r="9" spans="2:15" ht="15" customHeight="1" x14ac:dyDescent="0.25">
      <c r="B9" s="204"/>
      <c r="C9" s="153">
        <f>'Dieta ON'!D8</f>
        <v>0</v>
      </c>
      <c r="D9" s="152">
        <f>'Dieta ON'!C8</f>
        <v>0</v>
      </c>
      <c r="E9" s="359"/>
      <c r="F9" s="326">
        <f>'Dieta ON'!M8</f>
        <v>0</v>
      </c>
      <c r="G9" s="366">
        <f>'Dieta ON'!L8</f>
        <v>0</v>
      </c>
      <c r="H9" s="359"/>
      <c r="I9" s="153">
        <f>'Dieta ON'!V8</f>
        <v>0</v>
      </c>
      <c r="J9" s="152">
        <f>'Dieta ON'!U8</f>
        <v>0</v>
      </c>
      <c r="K9" s="204"/>
      <c r="L9" s="326"/>
      <c r="M9" s="325"/>
      <c r="O9" s="102"/>
    </row>
    <row r="10" spans="2:15" ht="15" customHeight="1" x14ac:dyDescent="0.25">
      <c r="B10" s="204"/>
      <c r="C10" s="153">
        <f>'Dieta ON'!D9</f>
        <v>0</v>
      </c>
      <c r="D10" s="152">
        <f>'Dieta ON'!C9</f>
        <v>0</v>
      </c>
      <c r="E10" s="359"/>
      <c r="F10" s="326">
        <f>'Dieta ON'!M9</f>
        <v>0</v>
      </c>
      <c r="G10" s="366">
        <f>'Dieta ON'!L9</f>
        <v>0</v>
      </c>
      <c r="H10" s="359"/>
      <c r="I10" s="153">
        <f>'Dieta ON'!V9</f>
        <v>0</v>
      </c>
      <c r="J10" s="152">
        <f>'Dieta ON'!U9</f>
        <v>0</v>
      </c>
      <c r="K10" s="204"/>
      <c r="L10" s="326"/>
      <c r="M10" s="325"/>
      <c r="O10" s="102"/>
    </row>
    <row r="11" spans="2:15" ht="15" customHeight="1" x14ac:dyDescent="0.25">
      <c r="B11" s="204"/>
      <c r="C11" s="153">
        <f>'Dieta ON'!D10</f>
        <v>0</v>
      </c>
      <c r="D11" s="152">
        <f>'Dieta ON'!C10</f>
        <v>0</v>
      </c>
      <c r="E11" s="359"/>
      <c r="F11" s="326">
        <f>'Dieta ON'!M10</f>
        <v>0</v>
      </c>
      <c r="G11" s="366">
        <f>'Dieta ON'!L10</f>
        <v>0</v>
      </c>
      <c r="H11" s="359"/>
      <c r="I11" s="153">
        <f>'Dieta ON'!V10</f>
        <v>0</v>
      </c>
      <c r="J11" s="152">
        <f>'Dieta ON'!U10</f>
        <v>0</v>
      </c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 t="str">
        <f>'Dieta ON'!D15</f>
        <v>Lanche da Tarde</v>
      </c>
      <c r="D13" s="332">
        <f>'Dieta ON'!C15</f>
        <v>0.625</v>
      </c>
      <c r="E13" s="364"/>
      <c r="F13" s="323" t="str">
        <f>'Dieta ON'!M15</f>
        <v>Janta</v>
      </c>
      <c r="G13" s="365">
        <f>'Dieta ON'!L15</f>
        <v>0.75</v>
      </c>
      <c r="H13" s="364"/>
      <c r="I13" s="151" t="str">
        <f>'Dieta ON'!V15</f>
        <v xml:space="preserve">Pre treino </v>
      </c>
      <c r="J13" s="332">
        <f>'Dieta ON'!U15</f>
        <v>0.8125</v>
      </c>
      <c r="K13" s="204"/>
      <c r="L13" s="344"/>
      <c r="M13" s="345"/>
      <c r="O13" s="102"/>
    </row>
    <row r="14" spans="2:15" ht="15" customHeight="1" x14ac:dyDescent="0.25">
      <c r="B14" s="204"/>
      <c r="C14" s="153" t="str">
        <f>'Dieta ON'!D17</f>
        <v>Iogurte</v>
      </c>
      <c r="D14" s="153">
        <f>'Dieta ON'!C17</f>
        <v>1</v>
      </c>
      <c r="E14" s="359"/>
      <c r="F14" s="326" t="str">
        <f>'Dieta ON'!M17</f>
        <v>Batata Doce</v>
      </c>
      <c r="G14" s="366" t="str">
        <f>'Dieta ON'!L17</f>
        <v xml:space="preserve">150g </v>
      </c>
      <c r="H14" s="359"/>
      <c r="I14" s="153" t="str">
        <f>'Dieta ON'!V17</f>
        <v>Cápsulas de Veinox</v>
      </c>
      <c r="J14" s="152">
        <f>'Dieta ON'!U17</f>
        <v>4</v>
      </c>
      <c r="K14" s="204"/>
      <c r="L14" s="326"/>
      <c r="M14" s="325"/>
      <c r="O14" s="102"/>
    </row>
    <row r="15" spans="2:15" ht="15" customHeight="1" x14ac:dyDescent="0.25">
      <c r="B15" s="204"/>
      <c r="C15" s="153" t="str">
        <f>'Dieta ON'!D18</f>
        <v>Catanha do Pará</v>
      </c>
      <c r="D15" s="153">
        <f>'Dieta ON'!C18</f>
        <v>2</v>
      </c>
      <c r="E15" s="359"/>
      <c r="F15" s="326" t="str">
        <f>'Dieta ON'!M18</f>
        <v>Carne</v>
      </c>
      <c r="G15" s="366" t="str">
        <f>'Dieta ON'!L18</f>
        <v xml:space="preserve">200g </v>
      </c>
      <c r="H15" s="359"/>
      <c r="I15" s="153">
        <f>'Dieta ON'!V18</f>
        <v>0</v>
      </c>
      <c r="J15" s="152">
        <f>'Dieta ON'!U18</f>
        <v>0</v>
      </c>
      <c r="K15" s="204"/>
      <c r="L15" s="326"/>
      <c r="M15" s="325"/>
      <c r="O15" s="102"/>
    </row>
    <row r="16" spans="2:15" ht="15" customHeight="1" x14ac:dyDescent="0.25">
      <c r="B16" s="204"/>
      <c r="C16" s="153" t="str">
        <f>'Dieta ON'!D19</f>
        <v>Amendoim</v>
      </c>
      <c r="D16" s="153" t="str">
        <f>'Dieta ON'!C19</f>
        <v>30g</v>
      </c>
      <c r="E16" s="359"/>
      <c r="F16" s="326" t="str">
        <f>'Dieta ON'!M19</f>
        <v>maça</v>
      </c>
      <c r="G16" s="366">
        <f>'Dieta ON'!L19</f>
        <v>1</v>
      </c>
      <c r="H16" s="359"/>
      <c r="I16" s="153">
        <f>'Dieta ON'!V19</f>
        <v>0</v>
      </c>
      <c r="J16" s="152">
        <f>'Dieta ON'!U19</f>
        <v>0</v>
      </c>
      <c r="K16" s="204"/>
      <c r="L16" s="326"/>
      <c r="M16" s="325"/>
      <c r="O16" s="102"/>
    </row>
    <row r="17" spans="2:16" ht="15" customHeight="1" x14ac:dyDescent="0.25">
      <c r="B17" s="204"/>
      <c r="C17" s="153">
        <f>'Dieta ON'!D20</f>
        <v>0</v>
      </c>
      <c r="D17" s="153">
        <f>'Dieta ON'!C20</f>
        <v>0</v>
      </c>
      <c r="E17" s="359"/>
      <c r="F17" s="326">
        <f>'Dieta ON'!M20</f>
        <v>0</v>
      </c>
      <c r="G17" s="366">
        <f>'Dieta ON'!L20</f>
        <v>0</v>
      </c>
      <c r="H17" s="359"/>
      <c r="I17" s="153">
        <f>'Dieta ON'!V20</f>
        <v>0</v>
      </c>
      <c r="J17" s="152">
        <f>'Dieta ON'!U20</f>
        <v>0</v>
      </c>
      <c r="K17" s="204"/>
      <c r="L17" s="326"/>
      <c r="M17" s="325"/>
      <c r="O17" s="102"/>
    </row>
    <row r="18" spans="2:16" ht="15" customHeight="1" x14ac:dyDescent="0.25">
      <c r="B18" s="204"/>
      <c r="C18" s="153">
        <f>'Dieta ON'!D21</f>
        <v>0</v>
      </c>
      <c r="D18" s="153">
        <f>'Dieta ON'!C21</f>
        <v>0</v>
      </c>
      <c r="E18" s="359"/>
      <c r="F18" s="326">
        <f>'Dieta ON'!M21</f>
        <v>0</v>
      </c>
      <c r="G18" s="366">
        <f>'Dieta ON'!L21</f>
        <v>0</v>
      </c>
      <c r="H18" s="359"/>
      <c r="I18" s="153">
        <f>'Dieta ON'!V21</f>
        <v>0</v>
      </c>
      <c r="J18" s="152">
        <f>'Dieta ON'!U21</f>
        <v>0</v>
      </c>
      <c r="K18" s="204"/>
      <c r="L18" s="326"/>
      <c r="M18" s="325"/>
      <c r="O18" s="102"/>
    </row>
    <row r="19" spans="2:16" ht="15" customHeight="1" x14ac:dyDescent="0.25">
      <c r="B19" s="204"/>
      <c r="C19" s="153">
        <f>'Dieta ON'!D22</f>
        <v>0</v>
      </c>
      <c r="D19" s="153">
        <f>'Dieta ON'!C22</f>
        <v>0</v>
      </c>
      <c r="E19" s="359"/>
      <c r="F19" s="326">
        <f>'Dieta ON'!M22</f>
        <v>0</v>
      </c>
      <c r="G19" s="366">
        <f>'Dieta ON'!L22</f>
        <v>0</v>
      </c>
      <c r="H19" s="359"/>
      <c r="I19" s="153">
        <f>'Dieta ON'!V22</f>
        <v>0</v>
      </c>
      <c r="J19" s="152">
        <f>'Dieta ON'!U22</f>
        <v>0</v>
      </c>
      <c r="K19" s="204"/>
      <c r="L19" s="326"/>
      <c r="M19" s="325"/>
      <c r="O19" s="102"/>
    </row>
    <row r="20" spans="2:16" ht="15" customHeight="1" x14ac:dyDescent="0.25">
      <c r="B20" s="204"/>
      <c r="C20" s="153">
        <f>'Dieta ON'!D23</f>
        <v>0</v>
      </c>
      <c r="D20" s="153">
        <f>'Dieta ON'!C23</f>
        <v>0</v>
      </c>
      <c r="E20" s="359"/>
      <c r="F20" s="326">
        <f>'Dieta ON'!M23</f>
        <v>0</v>
      </c>
      <c r="G20" s="366">
        <f>'Dieta ON'!L23</f>
        <v>0</v>
      </c>
      <c r="H20" s="359"/>
      <c r="I20" s="153">
        <f>'Dieta ON'!V23</f>
        <v>0</v>
      </c>
      <c r="J20" s="152">
        <f>'Dieta ON'!U23</f>
        <v>0</v>
      </c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 t="str">
        <f>'Dieta ON'!D28</f>
        <v xml:space="preserve">  Pós Treino Líquido </v>
      </c>
      <c r="D22" s="332">
        <f>'Dieta ON'!C28</f>
        <v>0.85416666666666663</v>
      </c>
      <c r="E22" s="364"/>
      <c r="F22" s="323" t="str">
        <f>'Dieta ON'!M30</f>
        <v>Albumina</v>
      </c>
      <c r="G22" s="365">
        <f>'Dieta ON'!L28</f>
        <v>0.89583333333333337</v>
      </c>
      <c r="H22" s="364"/>
      <c r="I22" s="151" t="str">
        <f>'Dieta ON'!V28</f>
        <v>Ceia 2</v>
      </c>
      <c r="J22" s="332">
        <f>'Dieta ON'!U28</f>
        <v>0</v>
      </c>
      <c r="K22" s="204"/>
      <c r="L22" s="344"/>
      <c r="M22" s="345"/>
      <c r="O22" s="102"/>
    </row>
    <row r="23" spans="2:16" ht="15" customHeight="1" x14ac:dyDescent="0.25">
      <c r="B23" s="204"/>
      <c r="C23" s="153" t="str">
        <f>'Dieta ON'!D30</f>
        <v xml:space="preserve">Whey protein </v>
      </c>
      <c r="D23" s="152" t="str">
        <f>'Dieta ON'!C30</f>
        <v>60g</v>
      </c>
      <c r="E23" s="359"/>
      <c r="F23" s="326" t="str">
        <f>'Dieta ON'!M30</f>
        <v>Albumina</v>
      </c>
      <c r="G23" s="366" t="str">
        <f>'Dieta ON'!L30</f>
        <v>30g</v>
      </c>
      <c r="H23" s="359"/>
      <c r="I23" s="153" t="str">
        <f>'Dieta ON'!V30</f>
        <v xml:space="preserve">Barra de Cereais </v>
      </c>
      <c r="J23" s="152">
        <f>'Dieta ON'!U30</f>
        <v>1</v>
      </c>
      <c r="K23" s="204"/>
      <c r="L23" s="326"/>
      <c r="M23" s="325"/>
      <c r="O23" s="102"/>
    </row>
    <row r="24" spans="2:16" ht="15" customHeight="1" x14ac:dyDescent="0.25">
      <c r="B24" s="204"/>
      <c r="C24" s="153" t="str">
        <f>'Dieta ON'!D31</f>
        <v>Cápsulas BCAA</v>
      </c>
      <c r="D24" s="152">
        <f>'Dieta ON'!C31</f>
        <v>4</v>
      </c>
      <c r="E24" s="359"/>
      <c r="F24" s="326" t="str">
        <f>'Dieta ON'!M31</f>
        <v xml:space="preserve">Leite </v>
      </c>
      <c r="G24" s="366" t="str">
        <f>'Dieta ON'!L31</f>
        <v>200ml</v>
      </c>
      <c r="H24" s="359"/>
      <c r="I24" s="153" t="str">
        <f>'Dieta ON'!V31</f>
        <v>Copo de Leite</v>
      </c>
      <c r="J24" s="152" t="str">
        <f>'Dieta ON'!U31</f>
        <v>200ml</v>
      </c>
      <c r="K24" s="204"/>
      <c r="L24" s="326"/>
      <c r="M24" s="325"/>
      <c r="O24" s="102"/>
    </row>
    <row r="25" spans="2:16" ht="15" customHeight="1" x14ac:dyDescent="0.25">
      <c r="B25" s="204"/>
      <c r="C25" s="153" t="str">
        <f>'Dieta ON'!D32</f>
        <v>Creatina</v>
      </c>
      <c r="D25" s="152" t="str">
        <f>'Dieta ON'!C32</f>
        <v>5g</v>
      </c>
      <c r="E25" s="359"/>
      <c r="F25" s="326" t="str">
        <f>'Dieta ON'!M32</f>
        <v>Aveia em Flocos</v>
      </c>
      <c r="G25" s="366" t="str">
        <f>'Dieta ON'!L32</f>
        <v xml:space="preserve">30g </v>
      </c>
      <c r="H25" s="359"/>
      <c r="I25" s="153">
        <f>'Dieta ON'!V32</f>
        <v>0</v>
      </c>
      <c r="J25" s="152">
        <f>'Dieta ON'!U32</f>
        <v>0</v>
      </c>
      <c r="K25" s="204"/>
      <c r="L25" s="326"/>
      <c r="M25" s="325"/>
      <c r="O25" s="102"/>
    </row>
    <row r="26" spans="2:16" ht="15" customHeight="1" x14ac:dyDescent="0.25">
      <c r="B26" s="204"/>
      <c r="C26" s="153">
        <f>'Dieta ON'!D33</f>
        <v>0</v>
      </c>
      <c r="D26" s="152">
        <f>'Dieta ON'!C33</f>
        <v>0</v>
      </c>
      <c r="E26" s="359"/>
      <c r="F26" s="326">
        <f>'Dieta ON'!M33</f>
        <v>0</v>
      </c>
      <c r="G26" s="366">
        <f>'Dieta ON'!L33</f>
        <v>0</v>
      </c>
      <c r="H26" s="359"/>
      <c r="I26" s="153">
        <f>'Dieta ON'!V33</f>
        <v>0</v>
      </c>
      <c r="J26" s="152">
        <f>'Dieta ON'!U33</f>
        <v>0</v>
      </c>
      <c r="K26" s="204"/>
      <c r="L26" s="326"/>
      <c r="M26" s="325"/>
      <c r="O26" s="102"/>
    </row>
    <row r="27" spans="2:16" ht="15" customHeight="1" x14ac:dyDescent="0.25">
      <c r="B27" s="204"/>
      <c r="C27" s="153">
        <f>'Dieta ON'!D34</f>
        <v>0</v>
      </c>
      <c r="D27" s="152">
        <f>'Dieta ON'!C34</f>
        <v>0</v>
      </c>
      <c r="E27" s="359"/>
      <c r="F27" s="326">
        <f>'Dieta ON'!M34</f>
        <v>0</v>
      </c>
      <c r="G27" s="366">
        <f>'Dieta ON'!L34</f>
        <v>0</v>
      </c>
      <c r="H27" s="359"/>
      <c r="I27" s="153">
        <f>'Dieta ON'!V34</f>
        <v>0</v>
      </c>
      <c r="J27" s="152">
        <f>'Dieta ON'!U34</f>
        <v>0</v>
      </c>
      <c r="K27" s="204"/>
      <c r="L27" s="326"/>
      <c r="M27" s="325"/>
      <c r="O27" s="102"/>
    </row>
    <row r="28" spans="2:16" ht="15" customHeight="1" x14ac:dyDescent="0.25">
      <c r="B28" s="204"/>
      <c r="C28" s="153">
        <f>'Dieta ON'!D35</f>
        <v>0</v>
      </c>
      <c r="D28" s="152">
        <f>'Dieta ON'!C35</f>
        <v>0</v>
      </c>
      <c r="E28" s="359"/>
      <c r="F28" s="326">
        <f>'Dieta ON'!M35</f>
        <v>0</v>
      </c>
      <c r="G28" s="366">
        <f>'Dieta ON'!L35</f>
        <v>0</v>
      </c>
      <c r="H28" s="359"/>
      <c r="I28" s="153">
        <f>'Dieta ON'!V35</f>
        <v>0</v>
      </c>
      <c r="J28" s="152">
        <f>'Dieta ON'!U35</f>
        <v>0</v>
      </c>
      <c r="K28" s="204"/>
      <c r="L28" s="326"/>
      <c r="M28" s="325"/>
      <c r="O28" s="102"/>
    </row>
    <row r="29" spans="2:16" ht="15" customHeight="1" x14ac:dyDescent="0.25">
      <c r="B29" s="204"/>
      <c r="C29" s="153">
        <f>'Dieta ON'!D36</f>
        <v>0</v>
      </c>
      <c r="D29" s="152">
        <f>'Dieta ON'!C36</f>
        <v>0</v>
      </c>
      <c r="E29" s="359"/>
      <c r="F29" s="326">
        <f>'Dieta ON'!M36</f>
        <v>0</v>
      </c>
      <c r="G29" s="366">
        <f>'Dieta ON'!L36</f>
        <v>0</v>
      </c>
      <c r="H29" s="359"/>
      <c r="I29" s="153">
        <f>'Dieta ON'!V36</f>
        <v>0</v>
      </c>
      <c r="J29" s="152">
        <f>'Dieta ON'!U36</f>
        <v>0</v>
      </c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21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Meal 00</v>
      </c>
      <c r="D35" s="333">
        <f>'Dieta OFF'!C2</f>
        <v>0</v>
      </c>
      <c r="E35" s="369"/>
      <c r="F35" s="344" t="str">
        <f>'Dieta OFF'!M2</f>
        <v>Meal 00</v>
      </c>
      <c r="G35" s="370">
        <f>'Dieta OFF'!L2</f>
        <v>0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>
        <f>'Dieta OFF'!D4</f>
        <v>0</v>
      </c>
      <c r="D36" s="152">
        <f>'Dieta OFF'!C4</f>
        <v>0</v>
      </c>
      <c r="E36" s="359"/>
      <c r="F36" s="326">
        <f>'Dieta OFF'!M4</f>
        <v>0</v>
      </c>
      <c r="G36" s="366">
        <f>'Dieta OFF'!L4</f>
        <v>0</v>
      </c>
      <c r="H36" s="359"/>
      <c r="I36" s="153">
        <f>'Dieta OFF'!V4</f>
        <v>0</v>
      </c>
      <c r="J36" s="152">
        <f>'Dieta OFF'!U4</f>
        <v>0</v>
      </c>
      <c r="K36" s="204"/>
      <c r="L36" s="326"/>
      <c r="M36" s="325"/>
      <c r="O36" s="102"/>
    </row>
    <row r="37" spans="2:16" ht="15" customHeight="1" x14ac:dyDescent="0.25">
      <c r="B37" s="204"/>
      <c r="C37" s="153">
        <f>'Dieta OFF'!D5</f>
        <v>0</v>
      </c>
      <c r="D37" s="152">
        <f>'Dieta OFF'!C5</f>
        <v>0</v>
      </c>
      <c r="E37" s="359"/>
      <c r="F37" s="326">
        <f>'Dieta OFF'!M5</f>
        <v>0</v>
      </c>
      <c r="G37" s="366">
        <f>'Dieta OFF'!L5</f>
        <v>0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>
        <f>'Dieta OFF'!D6</f>
        <v>0</v>
      </c>
      <c r="D38" s="152">
        <f>'Dieta OFF'!C6</f>
        <v>0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>
        <f>'Dieta OFF'!V9</f>
        <v>0</v>
      </c>
      <c r="J41" s="152">
        <f>'Dieta OFF'!U9</f>
        <v>0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>
        <f>'Dieta OFF'!D17</f>
        <v>0</v>
      </c>
      <c r="D45" s="153">
        <f>'Dieta OFF'!C17</f>
        <v>0</v>
      </c>
      <c r="E45" s="359"/>
      <c r="F45" s="326">
        <f>'Dieta OFF'!M17</f>
        <v>0</v>
      </c>
      <c r="G45" s="366">
        <f>'Dieta OFF'!L17</f>
        <v>0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>
        <f>'Dieta OFF'!M18</f>
        <v>0</v>
      </c>
      <c r="G46" s="366">
        <f>'Dieta OFF'!L18</f>
        <v>0</v>
      </c>
      <c r="H46" s="359"/>
      <c r="I46" s="153">
        <f>'Dieta OFF'!V18</f>
        <v>0</v>
      </c>
      <c r="J46" s="152">
        <f>'Dieta OFF'!U18</f>
        <v>0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>
        <f>'Dieta OFF'!D30</f>
        <v>0</v>
      </c>
      <c r="D54" s="152">
        <f>'Dieta OFF'!C30</f>
        <v>0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topLeftCell="A4" workbookViewId="0">
      <selection activeCell="X17" sqref="X17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</v>
      </c>
      <c r="D14" s="155">
        <f>D12/100*C14</f>
        <v>1.08</v>
      </c>
      <c r="E14" s="156">
        <f>E12/100*C14</f>
        <v>7.63</v>
      </c>
      <c r="F14" s="157">
        <f>F12/100*C14</f>
        <v>0.16299999999999998</v>
      </c>
      <c r="G14" s="161">
        <f>G12/100*C14</f>
        <v>0.04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</v>
      </c>
      <c r="O14" s="155">
        <f>O12/100*N14</f>
        <v>3.15</v>
      </c>
      <c r="P14" s="156">
        <f>P12/100*N14</f>
        <v>0</v>
      </c>
      <c r="Q14" s="157">
        <f>Q12/100*N14</f>
        <v>0.32</v>
      </c>
      <c r="R14" s="161">
        <f>R12/100*N14</f>
        <v>0.11000000000000001</v>
      </c>
      <c r="S14" s="161">
        <f>S12/100*N14</f>
        <v>0.13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10</v>
      </c>
      <c r="O35" s="155">
        <f>O33/100*N35</f>
        <v>1.3</v>
      </c>
      <c r="P35" s="156">
        <f>P33/100*N35</f>
        <v>0.16</v>
      </c>
      <c r="Q35" s="157">
        <f>Q33/100*N35</f>
        <v>0.89000000000000012</v>
      </c>
      <c r="R35" s="161">
        <f>R33/100*N35</f>
        <v>0.26</v>
      </c>
      <c r="S35" s="161">
        <f>S33/100*N35</f>
        <v>0.36000000000000004</v>
      </c>
      <c r="T35" s="161">
        <f>T33/100*N35</f>
        <v>0.12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/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B33" sqref="B33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Henry</cp:lastModifiedBy>
  <cp:lastPrinted>2010-04-06T00:32:39Z</cp:lastPrinted>
  <dcterms:created xsi:type="dcterms:W3CDTF">2009-06-17T22:59:24Z</dcterms:created>
  <dcterms:modified xsi:type="dcterms:W3CDTF">2016-07-16T00:07:41Z</dcterms:modified>
</cp:coreProperties>
</file>