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ate1904="1" codeName="ThisWorkbook"/>
  <mc:AlternateContent xmlns:mc="http://schemas.openxmlformats.org/markup-compatibility/2006">
    <mc:Choice Requires="x15">
      <x15ac:absPath xmlns:x15ac="http://schemas.microsoft.com/office/spreadsheetml/2010/11/ac" url="C:\Users\JoseFrancoeCosta\Desktop\"/>
    </mc:Choice>
  </mc:AlternateContent>
  <workbookProtection workbookPassword="9687" lockStructure="1"/>
  <bookViews>
    <workbookView xWindow="0" yWindow="0" windowWidth="7470" windowHeight="4200" tabRatio="661" activeTab="1"/>
  </bookViews>
  <sheets>
    <sheet name="Diet Plan" sheetId="5" r:id="rId1"/>
    <sheet name="Printable Report" sheetId="26" r:id="rId2"/>
    <sheet name="How To - Manual" sheetId="20" r:id="rId3"/>
    <sheet name="Nutrition Table" sheetId="2" r:id="rId4"/>
    <sheet name="8000 More Products" sheetId="22" r:id="rId5"/>
    <sheet name="TNBB Routine" sheetId="27" r:id="rId6"/>
    <sheet name="True-Natural-Bodybuilding.com" sheetId="19" r:id="rId7"/>
  </sheets>
  <definedNames>
    <definedName name="_xlnm._FilterDatabase" localSheetId="3" hidden="1">'Nutrition Table'!$A$1:$AN$281</definedName>
    <definedName name="_xlnm.Print_Area" localSheetId="1">'Printable Report'!$A$1:$H$117</definedName>
    <definedName name="Tabel">'Nutrition Table'!$A$5:$H$24</definedName>
    <definedName name="_xlnm.Print_Titles" localSheetId="1">'Printable Report'!$16:$20</definedName>
  </definedNames>
  <calcPr calcId="152511"/>
</workbook>
</file>

<file path=xl/calcChain.xml><?xml version="1.0" encoding="utf-8"?>
<calcChain xmlns="http://schemas.openxmlformats.org/spreadsheetml/2006/main">
  <c r="AQ99" i="5" l="1"/>
  <c r="AQ98" i="5"/>
  <c r="AQ97" i="5"/>
  <c r="AQ96" i="5"/>
  <c r="AQ95" i="5"/>
  <c r="AQ94" i="5"/>
  <c r="AQ93" i="5"/>
  <c r="AQ92" i="5"/>
  <c r="AQ88" i="5"/>
  <c r="AQ87" i="5"/>
  <c r="AQ86" i="5"/>
  <c r="AQ85" i="5"/>
  <c r="AQ84" i="5"/>
  <c r="AQ83" i="5"/>
  <c r="AQ82" i="5"/>
  <c r="AQ81" i="5"/>
  <c r="AQ77" i="5"/>
  <c r="AQ76" i="5"/>
  <c r="AQ75" i="5"/>
  <c r="AQ74" i="5"/>
  <c r="AQ73" i="5"/>
  <c r="AQ72" i="5"/>
  <c r="AQ71" i="5"/>
  <c r="AQ70" i="5"/>
  <c r="AQ66" i="5"/>
  <c r="AQ65" i="5"/>
  <c r="AQ64" i="5"/>
  <c r="AQ63" i="5"/>
  <c r="AQ62" i="5"/>
  <c r="AQ61" i="5"/>
  <c r="AQ60" i="5"/>
  <c r="AQ59" i="5"/>
  <c r="AQ55" i="5"/>
  <c r="AQ54" i="5"/>
  <c r="AQ53" i="5"/>
  <c r="AQ52" i="5"/>
  <c r="AQ51" i="5"/>
  <c r="AQ50" i="5"/>
  <c r="AQ49" i="5"/>
  <c r="AQ48" i="5"/>
  <c r="AQ44" i="5"/>
  <c r="AQ43" i="5"/>
  <c r="AQ42" i="5"/>
  <c r="AQ41" i="5"/>
  <c r="AQ40" i="5"/>
  <c r="AQ39" i="5"/>
  <c r="AQ38" i="5"/>
  <c r="AQ37" i="5"/>
  <c r="AQ33" i="5"/>
  <c r="AQ32" i="5"/>
  <c r="AQ31" i="5"/>
  <c r="AQ30" i="5"/>
  <c r="AQ29" i="5"/>
  <c r="AQ28" i="5"/>
  <c r="AQ27" i="5"/>
  <c r="AQ26" i="5"/>
  <c r="AQ22" i="5"/>
  <c r="AQ21" i="5"/>
  <c r="AQ20" i="5"/>
  <c r="AQ19" i="5"/>
  <c r="AQ18" i="5"/>
  <c r="AQ17" i="5"/>
  <c r="AQ16" i="5"/>
  <c r="AQ15" i="5"/>
  <c r="AQ13" i="5"/>
  <c r="AM15" i="5"/>
  <c r="G15" i="5"/>
  <c r="G21" i="26" s="1"/>
  <c r="AM16" i="5"/>
  <c r="G16" i="5"/>
  <c r="AM17" i="5"/>
  <c r="G17" i="5"/>
  <c r="G23" i="26" s="1"/>
  <c r="AM18" i="5"/>
  <c r="AM19" i="5"/>
  <c r="AM20" i="5"/>
  <c r="AN20" i="5" s="1"/>
  <c r="AM21" i="5"/>
  <c r="AN21" i="5" s="1"/>
  <c r="AM22" i="5"/>
  <c r="AN22" i="5" s="1"/>
  <c r="AM26" i="5"/>
  <c r="G26" i="5"/>
  <c r="AM27" i="5"/>
  <c r="G27" i="5"/>
  <c r="G33" i="26" s="1"/>
  <c r="AM28" i="5"/>
  <c r="G28" i="5"/>
  <c r="G34" i="26" s="1"/>
  <c r="AM29" i="5"/>
  <c r="G29" i="5"/>
  <c r="AM30" i="5"/>
  <c r="AM31" i="5"/>
  <c r="AN31" i="5" s="1"/>
  <c r="AM32" i="5"/>
  <c r="AN32" i="5" s="1"/>
  <c r="AM33" i="5"/>
  <c r="AN33" i="5" s="1"/>
  <c r="AM37" i="5"/>
  <c r="G37" i="5"/>
  <c r="AM38" i="5"/>
  <c r="G38" i="5"/>
  <c r="G44" i="26" s="1"/>
  <c r="AM39" i="5"/>
  <c r="G39" i="5"/>
  <c r="AM40" i="5"/>
  <c r="G40" i="5"/>
  <c r="G46" i="26" s="1"/>
  <c r="AM41" i="5"/>
  <c r="G41" i="5"/>
  <c r="AM42" i="5"/>
  <c r="AN42" i="5" s="1"/>
  <c r="AM43" i="5"/>
  <c r="AN43" i="5" s="1"/>
  <c r="AM44" i="5"/>
  <c r="AN44" i="5" s="1"/>
  <c r="AM48" i="5"/>
  <c r="G48" i="5"/>
  <c r="AM49" i="5"/>
  <c r="G49" i="5"/>
  <c r="G55" i="26" s="1"/>
  <c r="AM50" i="5"/>
  <c r="G50" i="5"/>
  <c r="G56" i="26" s="1"/>
  <c r="AM51" i="5"/>
  <c r="G51" i="5"/>
  <c r="G57" i="26" s="1"/>
  <c r="AM52" i="5"/>
  <c r="G52" i="5"/>
  <c r="AM53" i="5"/>
  <c r="AN53" i="5" s="1"/>
  <c r="AM54" i="5"/>
  <c r="AN54" i="5" s="1"/>
  <c r="AM55" i="5"/>
  <c r="AN55" i="5" s="1"/>
  <c r="AM59" i="5"/>
  <c r="G59" i="5"/>
  <c r="G65" i="26" s="1"/>
  <c r="AM60" i="5"/>
  <c r="G60" i="5"/>
  <c r="G66" i="26" s="1"/>
  <c r="AM61" i="5"/>
  <c r="G61" i="5"/>
  <c r="G67" i="26" s="1"/>
  <c r="AM62" i="5"/>
  <c r="G62" i="5"/>
  <c r="G68" i="26" s="1"/>
  <c r="AM63" i="5"/>
  <c r="G63" i="5"/>
  <c r="AM64" i="5"/>
  <c r="AN64" i="5" s="1"/>
  <c r="AM65" i="5"/>
  <c r="AN65" i="5" s="1"/>
  <c r="AM66" i="5"/>
  <c r="AN66" i="5" s="1"/>
  <c r="AM70" i="5"/>
  <c r="G70" i="5"/>
  <c r="AM71" i="5"/>
  <c r="G71" i="5"/>
  <c r="G77" i="26" s="1"/>
  <c r="AM72" i="5"/>
  <c r="G72" i="5"/>
  <c r="G78" i="26" s="1"/>
  <c r="AM73" i="5"/>
  <c r="AN73" i="5" s="1"/>
  <c r="AM74" i="5"/>
  <c r="AN74" i="5" s="1"/>
  <c r="AM75" i="5"/>
  <c r="AN75" i="5" s="1"/>
  <c r="AM76" i="5"/>
  <c r="AN76" i="5" s="1"/>
  <c r="AM77" i="5"/>
  <c r="AN77" i="5" s="1"/>
  <c r="AM81" i="5"/>
  <c r="G81" i="5"/>
  <c r="G87" i="26" s="1"/>
  <c r="AM82" i="5"/>
  <c r="G82" i="5"/>
  <c r="G88" i="26" s="1"/>
  <c r="AM83" i="5"/>
  <c r="AM84" i="5"/>
  <c r="AN84" i="5" s="1"/>
  <c r="AM85" i="5"/>
  <c r="AN85" i="5" s="1"/>
  <c r="AM86" i="5"/>
  <c r="AN86" i="5" s="1"/>
  <c r="AM87" i="5"/>
  <c r="AN87" i="5" s="1"/>
  <c r="AM88" i="5"/>
  <c r="AN88" i="5" s="1"/>
  <c r="AM92" i="5"/>
  <c r="G92" i="5"/>
  <c r="AM93" i="5"/>
  <c r="G93" i="5"/>
  <c r="G99" i="26" s="1"/>
  <c r="AM94" i="5"/>
  <c r="G94" i="5"/>
  <c r="G100" i="26" s="1"/>
  <c r="AM95" i="5"/>
  <c r="AN95" i="5" s="1"/>
  <c r="AM96" i="5"/>
  <c r="AN96" i="5" s="1"/>
  <c r="AM97" i="5"/>
  <c r="AN97" i="5" s="1"/>
  <c r="AM98" i="5"/>
  <c r="AN98" i="5" s="1"/>
  <c r="AM99" i="5"/>
  <c r="AN99" i="5" s="1"/>
  <c r="C7" i="5"/>
  <c r="H5" i="5" s="1"/>
  <c r="H6" i="5" s="1"/>
  <c r="B14" i="5"/>
  <c r="B16" i="26"/>
  <c r="AH15" i="5"/>
  <c r="AH16" i="5"/>
  <c r="AH17" i="5"/>
  <c r="AH18" i="5"/>
  <c r="AH19" i="5"/>
  <c r="AH20" i="5"/>
  <c r="AH21" i="5"/>
  <c r="AH22" i="5"/>
  <c r="AH26" i="5"/>
  <c r="AH27" i="5"/>
  <c r="AH28" i="5"/>
  <c r="AH29" i="5"/>
  <c r="AH30" i="5"/>
  <c r="AH31" i="5"/>
  <c r="AH32" i="5"/>
  <c r="AH33" i="5"/>
  <c r="AH37" i="5"/>
  <c r="AH38" i="5"/>
  <c r="AH39" i="5"/>
  <c r="AH40" i="5"/>
  <c r="AH41" i="5"/>
  <c r="AH42" i="5"/>
  <c r="AH43" i="5"/>
  <c r="AH44" i="5"/>
  <c r="AH48" i="5"/>
  <c r="AH49" i="5"/>
  <c r="AH50" i="5"/>
  <c r="AH51" i="5"/>
  <c r="AH52" i="5"/>
  <c r="AH53" i="5"/>
  <c r="AH54" i="5"/>
  <c r="AH55" i="5"/>
  <c r="AH59" i="5"/>
  <c r="AH60" i="5"/>
  <c r="AH61" i="5"/>
  <c r="AH62" i="5"/>
  <c r="AH63" i="5"/>
  <c r="AH64" i="5"/>
  <c r="AH65" i="5"/>
  <c r="AH66" i="5"/>
  <c r="AH70" i="5"/>
  <c r="AH71" i="5"/>
  <c r="AH72" i="5"/>
  <c r="AH73" i="5"/>
  <c r="AH74" i="5"/>
  <c r="AH75" i="5"/>
  <c r="AH76" i="5"/>
  <c r="AH77" i="5"/>
  <c r="AH81" i="5"/>
  <c r="AH82" i="5"/>
  <c r="AH83" i="5"/>
  <c r="AH84" i="5"/>
  <c r="AH85" i="5"/>
  <c r="AH86" i="5"/>
  <c r="AH87" i="5"/>
  <c r="AH88" i="5"/>
  <c r="AH92" i="5"/>
  <c r="AH93" i="5"/>
  <c r="AH94" i="5"/>
  <c r="AH95" i="5"/>
  <c r="AH96" i="5"/>
  <c r="AH97" i="5"/>
  <c r="AH98" i="5"/>
  <c r="AH99" i="5"/>
  <c r="AG15" i="5"/>
  <c r="AG16" i="5"/>
  <c r="AG17" i="5"/>
  <c r="AG18" i="5"/>
  <c r="AG19" i="5"/>
  <c r="AG20" i="5"/>
  <c r="AG21" i="5"/>
  <c r="AG22" i="5"/>
  <c r="AG26" i="5"/>
  <c r="AG27" i="5"/>
  <c r="AG28" i="5"/>
  <c r="AG29" i="5"/>
  <c r="AG30" i="5"/>
  <c r="AG31" i="5"/>
  <c r="AG32" i="5"/>
  <c r="AG33" i="5"/>
  <c r="AG37" i="5"/>
  <c r="AG38" i="5"/>
  <c r="AG39" i="5"/>
  <c r="AG40" i="5"/>
  <c r="AG41" i="5"/>
  <c r="AG42" i="5"/>
  <c r="AG43" i="5"/>
  <c r="AG44" i="5"/>
  <c r="AG48" i="5"/>
  <c r="AG49" i="5"/>
  <c r="AG50" i="5"/>
  <c r="AG51" i="5"/>
  <c r="AG52" i="5"/>
  <c r="AG53" i="5"/>
  <c r="AG54" i="5"/>
  <c r="AG55" i="5"/>
  <c r="AG59" i="5"/>
  <c r="AG60" i="5"/>
  <c r="AG61" i="5"/>
  <c r="AG62" i="5"/>
  <c r="AG63" i="5"/>
  <c r="AG64" i="5"/>
  <c r="AG65" i="5"/>
  <c r="AG66" i="5"/>
  <c r="AG70" i="5"/>
  <c r="AG71" i="5"/>
  <c r="AG72" i="5"/>
  <c r="AG73" i="5"/>
  <c r="AG74" i="5"/>
  <c r="AG75" i="5"/>
  <c r="AG76" i="5"/>
  <c r="AG77" i="5"/>
  <c r="AG81" i="5"/>
  <c r="AG82" i="5"/>
  <c r="AG83" i="5"/>
  <c r="AG84" i="5"/>
  <c r="AG85" i="5"/>
  <c r="AG86" i="5"/>
  <c r="AG87" i="5"/>
  <c r="AG88" i="5"/>
  <c r="AG92" i="5"/>
  <c r="AG93" i="5"/>
  <c r="AG94" i="5"/>
  <c r="AG95" i="5"/>
  <c r="AG96" i="5"/>
  <c r="AG97" i="5"/>
  <c r="AG98" i="5"/>
  <c r="AG99" i="5"/>
  <c r="AF15" i="5"/>
  <c r="AF16" i="5"/>
  <c r="AF17" i="5"/>
  <c r="AF18" i="5"/>
  <c r="AF19" i="5"/>
  <c r="AF20" i="5"/>
  <c r="AF21" i="5"/>
  <c r="AF22" i="5"/>
  <c r="AF26" i="5"/>
  <c r="AF27" i="5"/>
  <c r="AF28" i="5"/>
  <c r="AF29" i="5"/>
  <c r="AF30" i="5"/>
  <c r="AF31" i="5"/>
  <c r="AF32" i="5"/>
  <c r="AF33" i="5"/>
  <c r="AF37" i="5"/>
  <c r="AF38" i="5"/>
  <c r="AF39" i="5"/>
  <c r="AF40" i="5"/>
  <c r="AF41" i="5"/>
  <c r="AF42" i="5"/>
  <c r="AF43" i="5"/>
  <c r="AF44" i="5"/>
  <c r="AF48" i="5"/>
  <c r="AF49" i="5"/>
  <c r="AF50" i="5"/>
  <c r="AF51" i="5"/>
  <c r="AF52" i="5"/>
  <c r="AF53" i="5"/>
  <c r="AF54" i="5"/>
  <c r="AF55" i="5"/>
  <c r="AF59" i="5"/>
  <c r="AF60" i="5"/>
  <c r="AF61" i="5"/>
  <c r="AF62" i="5"/>
  <c r="AF63" i="5"/>
  <c r="AF64" i="5"/>
  <c r="AF65" i="5"/>
  <c r="AF66" i="5"/>
  <c r="AF70" i="5"/>
  <c r="AF71" i="5"/>
  <c r="AF72" i="5"/>
  <c r="AF73" i="5"/>
  <c r="AF74" i="5"/>
  <c r="AF75" i="5"/>
  <c r="AF76" i="5"/>
  <c r="AF77" i="5"/>
  <c r="AF81" i="5"/>
  <c r="AF82" i="5"/>
  <c r="AF83" i="5"/>
  <c r="AF84" i="5"/>
  <c r="AF85" i="5"/>
  <c r="AF86" i="5"/>
  <c r="AF87" i="5"/>
  <c r="AF88" i="5"/>
  <c r="AF92" i="5"/>
  <c r="AF93" i="5"/>
  <c r="AF94" i="5"/>
  <c r="AF95" i="5"/>
  <c r="AF96" i="5"/>
  <c r="AF97" i="5"/>
  <c r="AF98" i="5"/>
  <c r="AF99" i="5"/>
  <c r="AE15" i="5"/>
  <c r="AE16" i="5"/>
  <c r="AE17" i="5"/>
  <c r="AE18" i="5"/>
  <c r="AE19" i="5"/>
  <c r="AE20" i="5"/>
  <c r="AE21" i="5"/>
  <c r="AE22" i="5"/>
  <c r="AE26" i="5"/>
  <c r="AE27" i="5"/>
  <c r="AE28" i="5"/>
  <c r="AE29" i="5"/>
  <c r="AE30" i="5"/>
  <c r="AE31" i="5"/>
  <c r="AE32" i="5"/>
  <c r="AE33" i="5"/>
  <c r="AE37" i="5"/>
  <c r="AE38" i="5"/>
  <c r="AE39" i="5"/>
  <c r="AE40" i="5"/>
  <c r="AE41" i="5"/>
  <c r="AE42" i="5"/>
  <c r="AE43" i="5"/>
  <c r="AE44" i="5"/>
  <c r="AE48" i="5"/>
  <c r="AE49" i="5"/>
  <c r="AE50" i="5"/>
  <c r="AE51" i="5"/>
  <c r="AE52" i="5"/>
  <c r="AE53" i="5"/>
  <c r="AE54" i="5"/>
  <c r="AE55" i="5"/>
  <c r="AE59" i="5"/>
  <c r="AE60" i="5"/>
  <c r="AE61" i="5"/>
  <c r="AE62" i="5"/>
  <c r="AE63" i="5"/>
  <c r="AE64" i="5"/>
  <c r="AE65" i="5"/>
  <c r="AE66" i="5"/>
  <c r="AE70" i="5"/>
  <c r="AE71" i="5"/>
  <c r="AE72" i="5"/>
  <c r="AE73" i="5"/>
  <c r="AE74" i="5"/>
  <c r="AE75" i="5"/>
  <c r="AE76" i="5"/>
  <c r="AE77" i="5"/>
  <c r="AE81" i="5"/>
  <c r="AE82" i="5"/>
  <c r="AE83" i="5"/>
  <c r="AE84" i="5"/>
  <c r="AE85" i="5"/>
  <c r="AE86" i="5"/>
  <c r="AE87" i="5"/>
  <c r="AE88" i="5"/>
  <c r="AE92" i="5"/>
  <c r="AE93" i="5"/>
  <c r="AE94" i="5"/>
  <c r="AE95" i="5"/>
  <c r="AE96" i="5"/>
  <c r="AE97" i="5"/>
  <c r="AE98" i="5"/>
  <c r="AE99" i="5"/>
  <c r="AD15" i="5"/>
  <c r="AD16" i="5"/>
  <c r="AD17" i="5"/>
  <c r="AD18" i="5"/>
  <c r="AD19" i="5"/>
  <c r="AD20" i="5"/>
  <c r="AD21" i="5"/>
  <c r="AD22" i="5"/>
  <c r="AD26" i="5"/>
  <c r="AD27" i="5"/>
  <c r="AD28" i="5"/>
  <c r="AD29" i="5"/>
  <c r="AD30" i="5"/>
  <c r="AD31" i="5"/>
  <c r="AD32" i="5"/>
  <c r="AD33" i="5"/>
  <c r="AD37" i="5"/>
  <c r="AD38" i="5"/>
  <c r="AD39" i="5"/>
  <c r="AD40" i="5"/>
  <c r="AD41" i="5"/>
  <c r="AD42" i="5"/>
  <c r="AD43" i="5"/>
  <c r="AD44" i="5"/>
  <c r="AD48" i="5"/>
  <c r="AD49" i="5"/>
  <c r="AD50" i="5"/>
  <c r="AD51" i="5"/>
  <c r="AD52" i="5"/>
  <c r="AD53" i="5"/>
  <c r="AD54" i="5"/>
  <c r="AD55" i="5"/>
  <c r="AD59" i="5"/>
  <c r="AD60" i="5"/>
  <c r="AD61" i="5"/>
  <c r="AD62" i="5"/>
  <c r="AD63" i="5"/>
  <c r="AD64" i="5"/>
  <c r="AD65" i="5"/>
  <c r="AD66" i="5"/>
  <c r="AD70" i="5"/>
  <c r="AD71" i="5"/>
  <c r="AD72" i="5"/>
  <c r="AD73" i="5"/>
  <c r="AD74" i="5"/>
  <c r="AD75" i="5"/>
  <c r="AD76" i="5"/>
  <c r="AD77" i="5"/>
  <c r="AD81" i="5"/>
  <c r="AD82" i="5"/>
  <c r="AD83" i="5"/>
  <c r="AD84" i="5"/>
  <c r="AD85" i="5"/>
  <c r="AD86" i="5"/>
  <c r="AD87" i="5"/>
  <c r="AD88" i="5"/>
  <c r="AD92" i="5"/>
  <c r="AD93" i="5"/>
  <c r="AD94" i="5"/>
  <c r="AD95" i="5"/>
  <c r="AD96" i="5"/>
  <c r="AD97" i="5"/>
  <c r="AD98" i="5"/>
  <c r="AD99" i="5"/>
  <c r="AC15" i="5"/>
  <c r="AC16" i="5"/>
  <c r="AC17" i="5"/>
  <c r="AC18" i="5"/>
  <c r="AC19" i="5"/>
  <c r="AC20" i="5"/>
  <c r="AC21" i="5"/>
  <c r="AC22" i="5"/>
  <c r="AC26" i="5"/>
  <c r="AC27" i="5"/>
  <c r="AC28" i="5"/>
  <c r="AC29" i="5"/>
  <c r="AC30" i="5"/>
  <c r="AC31" i="5"/>
  <c r="AC32" i="5"/>
  <c r="AC33" i="5"/>
  <c r="AC37" i="5"/>
  <c r="AC38" i="5"/>
  <c r="AC39" i="5"/>
  <c r="AC40" i="5"/>
  <c r="AC41" i="5"/>
  <c r="AC42" i="5"/>
  <c r="AC43" i="5"/>
  <c r="AC44" i="5"/>
  <c r="AC48" i="5"/>
  <c r="AC49" i="5"/>
  <c r="AC50" i="5"/>
  <c r="AC51" i="5"/>
  <c r="AC52" i="5"/>
  <c r="AC53" i="5"/>
  <c r="AC54" i="5"/>
  <c r="AC55" i="5"/>
  <c r="AC59" i="5"/>
  <c r="AC60" i="5"/>
  <c r="AC61" i="5"/>
  <c r="AC62" i="5"/>
  <c r="AC63" i="5"/>
  <c r="AC64" i="5"/>
  <c r="AC65" i="5"/>
  <c r="AC66" i="5"/>
  <c r="AC70" i="5"/>
  <c r="AC71" i="5"/>
  <c r="AC72" i="5"/>
  <c r="AC73" i="5"/>
  <c r="AC74" i="5"/>
  <c r="AC75" i="5"/>
  <c r="AC76" i="5"/>
  <c r="AC77" i="5"/>
  <c r="AC81" i="5"/>
  <c r="AC82" i="5"/>
  <c r="AC83" i="5"/>
  <c r="AC84" i="5"/>
  <c r="AC85" i="5"/>
  <c r="AC86" i="5"/>
  <c r="AC87" i="5"/>
  <c r="AC88" i="5"/>
  <c r="AC92" i="5"/>
  <c r="AC93" i="5"/>
  <c r="AC94" i="5"/>
  <c r="AC95" i="5"/>
  <c r="AC96" i="5"/>
  <c r="AC97" i="5"/>
  <c r="AC98" i="5"/>
  <c r="AC99" i="5"/>
  <c r="AB15" i="5"/>
  <c r="AB16" i="5"/>
  <c r="AB17" i="5"/>
  <c r="AB18" i="5"/>
  <c r="AB19" i="5"/>
  <c r="AB20" i="5"/>
  <c r="AB21" i="5"/>
  <c r="AB22" i="5"/>
  <c r="AB26" i="5"/>
  <c r="AB27" i="5"/>
  <c r="AB28" i="5"/>
  <c r="AB29" i="5"/>
  <c r="AB30" i="5"/>
  <c r="AB31" i="5"/>
  <c r="AB32" i="5"/>
  <c r="AB33" i="5"/>
  <c r="AB37" i="5"/>
  <c r="AB38" i="5"/>
  <c r="AB39" i="5"/>
  <c r="AB40" i="5"/>
  <c r="AB41" i="5"/>
  <c r="AB42" i="5"/>
  <c r="AB43" i="5"/>
  <c r="AB44" i="5"/>
  <c r="AB48" i="5"/>
  <c r="AB49" i="5"/>
  <c r="AB50" i="5"/>
  <c r="AB51" i="5"/>
  <c r="AB52" i="5"/>
  <c r="AB53" i="5"/>
  <c r="AB54" i="5"/>
  <c r="AB55" i="5"/>
  <c r="AB59" i="5"/>
  <c r="AB60" i="5"/>
  <c r="AB61" i="5"/>
  <c r="AB62" i="5"/>
  <c r="AB63" i="5"/>
  <c r="AB64" i="5"/>
  <c r="AB65" i="5"/>
  <c r="AB66" i="5"/>
  <c r="AB70" i="5"/>
  <c r="AB71" i="5"/>
  <c r="AB72" i="5"/>
  <c r="AB73" i="5"/>
  <c r="AB74" i="5"/>
  <c r="AB75" i="5"/>
  <c r="AB76" i="5"/>
  <c r="AB77" i="5"/>
  <c r="AB81" i="5"/>
  <c r="AB82" i="5"/>
  <c r="AB83" i="5"/>
  <c r="AB84" i="5"/>
  <c r="AB85" i="5"/>
  <c r="AB86" i="5"/>
  <c r="AB87" i="5"/>
  <c r="AB88" i="5"/>
  <c r="AB92" i="5"/>
  <c r="AB93" i="5"/>
  <c r="AB94" i="5"/>
  <c r="AB95" i="5"/>
  <c r="AB96" i="5"/>
  <c r="AB97" i="5"/>
  <c r="AB98" i="5"/>
  <c r="AB99" i="5"/>
  <c r="AA15" i="5"/>
  <c r="AA16" i="5"/>
  <c r="AA17" i="5"/>
  <c r="AA18" i="5"/>
  <c r="AA19" i="5"/>
  <c r="AA20" i="5"/>
  <c r="AA21" i="5"/>
  <c r="AA22" i="5"/>
  <c r="AA26" i="5"/>
  <c r="AA27" i="5"/>
  <c r="AA28" i="5"/>
  <c r="AA29" i="5"/>
  <c r="AA30" i="5"/>
  <c r="AA31" i="5"/>
  <c r="AA32" i="5"/>
  <c r="AA33" i="5"/>
  <c r="AA37" i="5"/>
  <c r="AA38" i="5"/>
  <c r="AA39" i="5"/>
  <c r="AA40" i="5"/>
  <c r="AA41" i="5"/>
  <c r="AA42" i="5"/>
  <c r="AA43" i="5"/>
  <c r="AA44" i="5"/>
  <c r="AA48" i="5"/>
  <c r="AA49" i="5"/>
  <c r="AA50" i="5"/>
  <c r="AA51" i="5"/>
  <c r="AA52" i="5"/>
  <c r="AA53" i="5"/>
  <c r="AA54" i="5"/>
  <c r="AA55" i="5"/>
  <c r="AA59" i="5"/>
  <c r="AA60" i="5"/>
  <c r="AA61" i="5"/>
  <c r="AA62" i="5"/>
  <c r="AA63" i="5"/>
  <c r="AA64" i="5"/>
  <c r="AA65" i="5"/>
  <c r="AA66" i="5"/>
  <c r="AA70" i="5"/>
  <c r="AA71" i="5"/>
  <c r="AA72" i="5"/>
  <c r="AA73" i="5"/>
  <c r="AA74" i="5"/>
  <c r="AA75" i="5"/>
  <c r="AA76" i="5"/>
  <c r="AA77" i="5"/>
  <c r="AA81" i="5"/>
  <c r="AA82" i="5"/>
  <c r="AA83" i="5"/>
  <c r="AA84" i="5"/>
  <c r="AA85" i="5"/>
  <c r="AA86" i="5"/>
  <c r="AA87" i="5"/>
  <c r="AA88" i="5"/>
  <c r="AA92" i="5"/>
  <c r="AA93" i="5"/>
  <c r="AA94" i="5"/>
  <c r="AA95" i="5"/>
  <c r="AA96" i="5"/>
  <c r="AA97" i="5"/>
  <c r="AA98" i="5"/>
  <c r="AA99" i="5"/>
  <c r="Z15" i="5"/>
  <c r="Z16" i="5"/>
  <c r="Z17" i="5"/>
  <c r="Z18" i="5"/>
  <c r="Z19" i="5"/>
  <c r="Z20" i="5"/>
  <c r="Z21" i="5"/>
  <c r="Z22" i="5"/>
  <c r="Z26" i="5"/>
  <c r="Z27" i="5"/>
  <c r="Z28" i="5"/>
  <c r="Z29" i="5"/>
  <c r="Z30" i="5"/>
  <c r="Z31" i="5"/>
  <c r="Z32" i="5"/>
  <c r="Z33" i="5"/>
  <c r="Z37" i="5"/>
  <c r="Z38" i="5"/>
  <c r="Z39" i="5"/>
  <c r="Z40" i="5"/>
  <c r="Z41" i="5"/>
  <c r="Z42" i="5"/>
  <c r="Z43" i="5"/>
  <c r="Z44" i="5"/>
  <c r="Z48" i="5"/>
  <c r="Z49" i="5"/>
  <c r="Z50" i="5"/>
  <c r="Z51" i="5"/>
  <c r="Z52" i="5"/>
  <c r="Z53" i="5"/>
  <c r="Z54" i="5"/>
  <c r="Z55" i="5"/>
  <c r="Z59" i="5"/>
  <c r="Z60" i="5"/>
  <c r="Z61" i="5"/>
  <c r="Z62" i="5"/>
  <c r="Z63" i="5"/>
  <c r="Z64" i="5"/>
  <c r="Z65" i="5"/>
  <c r="Z66" i="5"/>
  <c r="Z70" i="5"/>
  <c r="Z71" i="5"/>
  <c r="Z72" i="5"/>
  <c r="Z73" i="5"/>
  <c r="Z74" i="5"/>
  <c r="Z75" i="5"/>
  <c r="Z76" i="5"/>
  <c r="Z77" i="5"/>
  <c r="Z81" i="5"/>
  <c r="Z82" i="5"/>
  <c r="Z83" i="5"/>
  <c r="Z84" i="5"/>
  <c r="Z85" i="5"/>
  <c r="Z86" i="5"/>
  <c r="Z87" i="5"/>
  <c r="Z88" i="5"/>
  <c r="Z92" i="5"/>
  <c r="Z93" i="5"/>
  <c r="Z94" i="5"/>
  <c r="Z95" i="5"/>
  <c r="Z96" i="5"/>
  <c r="Z97" i="5"/>
  <c r="Z98" i="5"/>
  <c r="Z99" i="5"/>
  <c r="Y15" i="5"/>
  <c r="Y16" i="5"/>
  <c r="Y17" i="5"/>
  <c r="Y18" i="5"/>
  <c r="Y19" i="5"/>
  <c r="Y20" i="5"/>
  <c r="Y21" i="5"/>
  <c r="Y22" i="5"/>
  <c r="Y26" i="5"/>
  <c r="Y27" i="5"/>
  <c r="Y28" i="5"/>
  <c r="Y29" i="5"/>
  <c r="Y30" i="5"/>
  <c r="Y31" i="5"/>
  <c r="Y32" i="5"/>
  <c r="Y33" i="5"/>
  <c r="Y37" i="5"/>
  <c r="Y38" i="5"/>
  <c r="Y39" i="5"/>
  <c r="Y40" i="5"/>
  <c r="Y41" i="5"/>
  <c r="Y42" i="5"/>
  <c r="Y43" i="5"/>
  <c r="Y44" i="5"/>
  <c r="Y48" i="5"/>
  <c r="Y49" i="5"/>
  <c r="Y50" i="5"/>
  <c r="Y51" i="5"/>
  <c r="Y52" i="5"/>
  <c r="Y53" i="5"/>
  <c r="Y54" i="5"/>
  <c r="Y55" i="5"/>
  <c r="Y59" i="5"/>
  <c r="Y60" i="5"/>
  <c r="Y61" i="5"/>
  <c r="Y62" i="5"/>
  <c r="Y63" i="5"/>
  <c r="Y64" i="5"/>
  <c r="Y65" i="5"/>
  <c r="Y66" i="5"/>
  <c r="Y70" i="5"/>
  <c r="Y71" i="5"/>
  <c r="Y72" i="5"/>
  <c r="Y73" i="5"/>
  <c r="Y74" i="5"/>
  <c r="Y75" i="5"/>
  <c r="Y76" i="5"/>
  <c r="Y77" i="5"/>
  <c r="Y81" i="5"/>
  <c r="Y82" i="5"/>
  <c r="Y83" i="5"/>
  <c r="Y84" i="5"/>
  <c r="Y85" i="5"/>
  <c r="Y86" i="5"/>
  <c r="Y87" i="5"/>
  <c r="Y88" i="5"/>
  <c r="Y92" i="5"/>
  <c r="Y93" i="5"/>
  <c r="Y94" i="5"/>
  <c r="Y95" i="5"/>
  <c r="Y96" i="5"/>
  <c r="Y97" i="5"/>
  <c r="Y98" i="5"/>
  <c r="Y99" i="5"/>
  <c r="X15" i="5"/>
  <c r="X16" i="5"/>
  <c r="X17" i="5"/>
  <c r="X18" i="5"/>
  <c r="X19" i="5"/>
  <c r="X20" i="5"/>
  <c r="X21" i="5"/>
  <c r="X22" i="5"/>
  <c r="X26" i="5"/>
  <c r="X27" i="5"/>
  <c r="X28" i="5"/>
  <c r="X29" i="5"/>
  <c r="X30" i="5"/>
  <c r="X31" i="5"/>
  <c r="X32" i="5"/>
  <c r="X33" i="5"/>
  <c r="X37" i="5"/>
  <c r="X38" i="5"/>
  <c r="X39" i="5"/>
  <c r="X40" i="5"/>
  <c r="X41" i="5"/>
  <c r="X42" i="5"/>
  <c r="X43" i="5"/>
  <c r="X44" i="5"/>
  <c r="X48" i="5"/>
  <c r="X49" i="5"/>
  <c r="X50" i="5"/>
  <c r="X51" i="5"/>
  <c r="X52" i="5"/>
  <c r="X53" i="5"/>
  <c r="X54" i="5"/>
  <c r="X55" i="5"/>
  <c r="X59" i="5"/>
  <c r="X60" i="5"/>
  <c r="X61" i="5"/>
  <c r="X62" i="5"/>
  <c r="X63" i="5"/>
  <c r="X64" i="5"/>
  <c r="X65" i="5"/>
  <c r="X66" i="5"/>
  <c r="X70" i="5"/>
  <c r="X71" i="5"/>
  <c r="X72" i="5"/>
  <c r="X73" i="5"/>
  <c r="X74" i="5"/>
  <c r="X75" i="5"/>
  <c r="X76" i="5"/>
  <c r="X77" i="5"/>
  <c r="X81" i="5"/>
  <c r="X82" i="5"/>
  <c r="X83" i="5"/>
  <c r="X84" i="5"/>
  <c r="X85" i="5"/>
  <c r="X86" i="5"/>
  <c r="X87" i="5"/>
  <c r="X88" i="5"/>
  <c r="X92" i="5"/>
  <c r="X93" i="5"/>
  <c r="X94" i="5"/>
  <c r="X95" i="5"/>
  <c r="X96" i="5"/>
  <c r="X97" i="5"/>
  <c r="X98" i="5"/>
  <c r="X99" i="5"/>
  <c r="W15" i="5"/>
  <c r="W16" i="5"/>
  <c r="W17" i="5"/>
  <c r="W18" i="5"/>
  <c r="W19" i="5"/>
  <c r="W20" i="5"/>
  <c r="W21" i="5"/>
  <c r="W22" i="5"/>
  <c r="W26" i="5"/>
  <c r="W27" i="5"/>
  <c r="W28" i="5"/>
  <c r="W29" i="5"/>
  <c r="W30" i="5"/>
  <c r="W31" i="5"/>
  <c r="W32" i="5"/>
  <c r="W33" i="5"/>
  <c r="W37" i="5"/>
  <c r="W38" i="5"/>
  <c r="W39" i="5"/>
  <c r="W40" i="5"/>
  <c r="W41" i="5"/>
  <c r="W42" i="5"/>
  <c r="W43" i="5"/>
  <c r="W44" i="5"/>
  <c r="W48" i="5"/>
  <c r="W49" i="5"/>
  <c r="W50" i="5"/>
  <c r="W51" i="5"/>
  <c r="W52" i="5"/>
  <c r="W53" i="5"/>
  <c r="W54" i="5"/>
  <c r="W55" i="5"/>
  <c r="W59" i="5"/>
  <c r="W60" i="5"/>
  <c r="W61" i="5"/>
  <c r="W62" i="5"/>
  <c r="W63" i="5"/>
  <c r="W64" i="5"/>
  <c r="W65" i="5"/>
  <c r="W66" i="5"/>
  <c r="W70" i="5"/>
  <c r="W71" i="5"/>
  <c r="W72" i="5"/>
  <c r="W73" i="5"/>
  <c r="W74" i="5"/>
  <c r="W75" i="5"/>
  <c r="W76" i="5"/>
  <c r="W77" i="5"/>
  <c r="W81" i="5"/>
  <c r="W82" i="5"/>
  <c r="W83" i="5"/>
  <c r="W84" i="5"/>
  <c r="W85" i="5"/>
  <c r="W86" i="5"/>
  <c r="W87" i="5"/>
  <c r="W88" i="5"/>
  <c r="W92" i="5"/>
  <c r="W93" i="5"/>
  <c r="W94" i="5"/>
  <c r="W95" i="5"/>
  <c r="W96" i="5"/>
  <c r="W97" i="5"/>
  <c r="W98" i="5"/>
  <c r="W99" i="5"/>
  <c r="V15" i="5"/>
  <c r="V16" i="5"/>
  <c r="V17" i="5"/>
  <c r="V18" i="5"/>
  <c r="V19" i="5"/>
  <c r="V20" i="5"/>
  <c r="V21" i="5"/>
  <c r="V22" i="5"/>
  <c r="V26" i="5"/>
  <c r="V27" i="5"/>
  <c r="V28" i="5"/>
  <c r="V29" i="5"/>
  <c r="V30" i="5"/>
  <c r="V31" i="5"/>
  <c r="V32" i="5"/>
  <c r="V33" i="5"/>
  <c r="V37" i="5"/>
  <c r="V38" i="5"/>
  <c r="V39" i="5"/>
  <c r="V40" i="5"/>
  <c r="V41" i="5"/>
  <c r="V42" i="5"/>
  <c r="V43" i="5"/>
  <c r="V44" i="5"/>
  <c r="V48" i="5"/>
  <c r="V49" i="5"/>
  <c r="V50" i="5"/>
  <c r="V51" i="5"/>
  <c r="V52" i="5"/>
  <c r="V53" i="5"/>
  <c r="V54" i="5"/>
  <c r="V55" i="5"/>
  <c r="V59" i="5"/>
  <c r="V60" i="5"/>
  <c r="V61" i="5"/>
  <c r="V62" i="5"/>
  <c r="V63" i="5"/>
  <c r="V64" i="5"/>
  <c r="V65" i="5"/>
  <c r="V66" i="5"/>
  <c r="V70" i="5"/>
  <c r="V71" i="5"/>
  <c r="V72" i="5"/>
  <c r="V73" i="5"/>
  <c r="V74" i="5"/>
  <c r="V75" i="5"/>
  <c r="V76" i="5"/>
  <c r="V77" i="5"/>
  <c r="V81" i="5"/>
  <c r="V82" i="5"/>
  <c r="V83" i="5"/>
  <c r="V84" i="5"/>
  <c r="V85" i="5"/>
  <c r="V86" i="5"/>
  <c r="V87" i="5"/>
  <c r="V88" i="5"/>
  <c r="V92" i="5"/>
  <c r="V93" i="5"/>
  <c r="V94" i="5"/>
  <c r="V95" i="5"/>
  <c r="V96" i="5"/>
  <c r="V97" i="5"/>
  <c r="V98" i="5"/>
  <c r="V99" i="5"/>
  <c r="U15" i="5"/>
  <c r="U16" i="5"/>
  <c r="U17" i="5"/>
  <c r="U18" i="5"/>
  <c r="U19" i="5"/>
  <c r="U20" i="5"/>
  <c r="U21" i="5"/>
  <c r="U22" i="5"/>
  <c r="U26" i="5"/>
  <c r="U27" i="5"/>
  <c r="U28" i="5"/>
  <c r="U29" i="5"/>
  <c r="U30" i="5"/>
  <c r="U31" i="5"/>
  <c r="U32" i="5"/>
  <c r="U33" i="5"/>
  <c r="U37" i="5"/>
  <c r="U38" i="5"/>
  <c r="U39" i="5"/>
  <c r="U40" i="5"/>
  <c r="U41" i="5"/>
  <c r="U42" i="5"/>
  <c r="U43" i="5"/>
  <c r="U44" i="5"/>
  <c r="U48" i="5"/>
  <c r="U49" i="5"/>
  <c r="U50" i="5"/>
  <c r="U51" i="5"/>
  <c r="U52" i="5"/>
  <c r="U53" i="5"/>
  <c r="U54" i="5"/>
  <c r="U55" i="5"/>
  <c r="U59" i="5"/>
  <c r="U60" i="5"/>
  <c r="U61" i="5"/>
  <c r="U62" i="5"/>
  <c r="U63" i="5"/>
  <c r="U64" i="5"/>
  <c r="U65" i="5"/>
  <c r="U66" i="5"/>
  <c r="U70" i="5"/>
  <c r="U71" i="5"/>
  <c r="U72" i="5"/>
  <c r="U73" i="5"/>
  <c r="U74" i="5"/>
  <c r="U75" i="5"/>
  <c r="U76" i="5"/>
  <c r="U77" i="5"/>
  <c r="U81" i="5"/>
  <c r="U82" i="5"/>
  <c r="U83" i="5"/>
  <c r="U84" i="5"/>
  <c r="U85" i="5"/>
  <c r="U86" i="5"/>
  <c r="U87" i="5"/>
  <c r="U88" i="5"/>
  <c r="U92" i="5"/>
  <c r="U93" i="5"/>
  <c r="U94" i="5"/>
  <c r="U95" i="5"/>
  <c r="U96" i="5"/>
  <c r="U97" i="5"/>
  <c r="U98" i="5"/>
  <c r="U99" i="5"/>
  <c r="T15" i="5"/>
  <c r="T16" i="5"/>
  <c r="T17" i="5"/>
  <c r="T18" i="5"/>
  <c r="T19" i="5"/>
  <c r="T20" i="5"/>
  <c r="T21" i="5"/>
  <c r="T22" i="5"/>
  <c r="T26" i="5"/>
  <c r="T27" i="5"/>
  <c r="T28" i="5"/>
  <c r="T29" i="5"/>
  <c r="T30" i="5"/>
  <c r="T31" i="5"/>
  <c r="T32" i="5"/>
  <c r="T33" i="5"/>
  <c r="T37" i="5"/>
  <c r="T38" i="5"/>
  <c r="T39" i="5"/>
  <c r="T40" i="5"/>
  <c r="T41" i="5"/>
  <c r="T42" i="5"/>
  <c r="T43" i="5"/>
  <c r="T44" i="5"/>
  <c r="T48" i="5"/>
  <c r="T49" i="5"/>
  <c r="T50" i="5"/>
  <c r="T51" i="5"/>
  <c r="T52" i="5"/>
  <c r="T53" i="5"/>
  <c r="T54" i="5"/>
  <c r="T55" i="5"/>
  <c r="T59" i="5"/>
  <c r="T60" i="5"/>
  <c r="T61" i="5"/>
  <c r="T62" i="5"/>
  <c r="T63" i="5"/>
  <c r="T64" i="5"/>
  <c r="T65" i="5"/>
  <c r="T66" i="5"/>
  <c r="T70" i="5"/>
  <c r="T71" i="5"/>
  <c r="T72" i="5"/>
  <c r="T73" i="5"/>
  <c r="T74" i="5"/>
  <c r="T75" i="5"/>
  <c r="T76" i="5"/>
  <c r="T77" i="5"/>
  <c r="T81" i="5"/>
  <c r="T82" i="5"/>
  <c r="T83" i="5"/>
  <c r="T84" i="5"/>
  <c r="T85" i="5"/>
  <c r="T86" i="5"/>
  <c r="T87" i="5"/>
  <c r="T88" i="5"/>
  <c r="T92" i="5"/>
  <c r="T93" i="5"/>
  <c r="T94" i="5"/>
  <c r="T95" i="5"/>
  <c r="T96" i="5"/>
  <c r="T97" i="5"/>
  <c r="T98" i="5"/>
  <c r="T99" i="5"/>
  <c r="S15" i="5"/>
  <c r="S16" i="5"/>
  <c r="S17" i="5"/>
  <c r="S18" i="5"/>
  <c r="S19" i="5"/>
  <c r="S20" i="5"/>
  <c r="S21" i="5"/>
  <c r="S22" i="5"/>
  <c r="S26" i="5"/>
  <c r="S27" i="5"/>
  <c r="S28" i="5"/>
  <c r="S29" i="5"/>
  <c r="S30" i="5"/>
  <c r="S31" i="5"/>
  <c r="S32" i="5"/>
  <c r="S33" i="5"/>
  <c r="S37" i="5"/>
  <c r="S38" i="5"/>
  <c r="S39" i="5"/>
  <c r="S40" i="5"/>
  <c r="S41" i="5"/>
  <c r="S42" i="5"/>
  <c r="S43" i="5"/>
  <c r="S44" i="5"/>
  <c r="S48" i="5"/>
  <c r="S49" i="5"/>
  <c r="S50" i="5"/>
  <c r="S51" i="5"/>
  <c r="S52" i="5"/>
  <c r="S53" i="5"/>
  <c r="S54" i="5"/>
  <c r="S55" i="5"/>
  <c r="S59" i="5"/>
  <c r="S60" i="5"/>
  <c r="S61" i="5"/>
  <c r="S62" i="5"/>
  <c r="S63" i="5"/>
  <c r="S64" i="5"/>
  <c r="S65" i="5"/>
  <c r="S66" i="5"/>
  <c r="S70" i="5"/>
  <c r="S71" i="5"/>
  <c r="S72" i="5"/>
  <c r="S73" i="5"/>
  <c r="S74" i="5"/>
  <c r="S75" i="5"/>
  <c r="S76" i="5"/>
  <c r="S77" i="5"/>
  <c r="S81" i="5"/>
  <c r="S82" i="5"/>
  <c r="S83" i="5"/>
  <c r="S84" i="5"/>
  <c r="S85" i="5"/>
  <c r="S86" i="5"/>
  <c r="S87" i="5"/>
  <c r="S88" i="5"/>
  <c r="S92" i="5"/>
  <c r="S93" i="5"/>
  <c r="S94" i="5"/>
  <c r="S95" i="5"/>
  <c r="S96" i="5"/>
  <c r="S97" i="5"/>
  <c r="S98" i="5"/>
  <c r="S99" i="5"/>
  <c r="R15" i="5"/>
  <c r="R16" i="5"/>
  <c r="R17" i="5"/>
  <c r="R18" i="5"/>
  <c r="R19" i="5"/>
  <c r="R20" i="5"/>
  <c r="R21" i="5"/>
  <c r="R22" i="5"/>
  <c r="R26" i="5"/>
  <c r="R27" i="5"/>
  <c r="R28" i="5"/>
  <c r="R29" i="5"/>
  <c r="R30" i="5"/>
  <c r="R31" i="5"/>
  <c r="R32" i="5"/>
  <c r="R33" i="5"/>
  <c r="R37" i="5"/>
  <c r="R38" i="5"/>
  <c r="R39" i="5"/>
  <c r="R40" i="5"/>
  <c r="R41" i="5"/>
  <c r="R42" i="5"/>
  <c r="R43" i="5"/>
  <c r="R44" i="5"/>
  <c r="R48" i="5"/>
  <c r="R49" i="5"/>
  <c r="R50" i="5"/>
  <c r="R51" i="5"/>
  <c r="R52" i="5"/>
  <c r="R53" i="5"/>
  <c r="R54" i="5"/>
  <c r="R55" i="5"/>
  <c r="R59" i="5"/>
  <c r="R60" i="5"/>
  <c r="R61" i="5"/>
  <c r="R62" i="5"/>
  <c r="R63" i="5"/>
  <c r="R64" i="5"/>
  <c r="R65" i="5"/>
  <c r="R66" i="5"/>
  <c r="R70" i="5"/>
  <c r="R71" i="5"/>
  <c r="R72" i="5"/>
  <c r="R73" i="5"/>
  <c r="R74" i="5"/>
  <c r="R75" i="5"/>
  <c r="R76" i="5"/>
  <c r="R77" i="5"/>
  <c r="R81" i="5"/>
  <c r="R82" i="5"/>
  <c r="R83" i="5"/>
  <c r="R84" i="5"/>
  <c r="R85" i="5"/>
  <c r="R86" i="5"/>
  <c r="R87" i="5"/>
  <c r="R88" i="5"/>
  <c r="R92" i="5"/>
  <c r="R93" i="5"/>
  <c r="R94" i="5"/>
  <c r="R95" i="5"/>
  <c r="R96" i="5"/>
  <c r="R97" i="5"/>
  <c r="R98" i="5"/>
  <c r="R99" i="5"/>
  <c r="Q15" i="5"/>
  <c r="Q16" i="5"/>
  <c r="Q17" i="5"/>
  <c r="Q18" i="5"/>
  <c r="Q19" i="5"/>
  <c r="Q20" i="5"/>
  <c r="Q21" i="5"/>
  <c r="Q22" i="5"/>
  <c r="Q26" i="5"/>
  <c r="Q27" i="5"/>
  <c r="Q28" i="5"/>
  <c r="Q29" i="5"/>
  <c r="Q30" i="5"/>
  <c r="Q31" i="5"/>
  <c r="Q32" i="5"/>
  <c r="Q33" i="5"/>
  <c r="Q37" i="5"/>
  <c r="Q38" i="5"/>
  <c r="Q39" i="5"/>
  <c r="Q40" i="5"/>
  <c r="Q41" i="5"/>
  <c r="Q42" i="5"/>
  <c r="Q43" i="5"/>
  <c r="Q44" i="5"/>
  <c r="Q48" i="5"/>
  <c r="Q49" i="5"/>
  <c r="Q50" i="5"/>
  <c r="Q51" i="5"/>
  <c r="Q52" i="5"/>
  <c r="Q53" i="5"/>
  <c r="Q54" i="5"/>
  <c r="Q55" i="5"/>
  <c r="Q59" i="5"/>
  <c r="Q60" i="5"/>
  <c r="Q61" i="5"/>
  <c r="Q62" i="5"/>
  <c r="Q63" i="5"/>
  <c r="Q64" i="5"/>
  <c r="Q65" i="5"/>
  <c r="Q66" i="5"/>
  <c r="Q70" i="5"/>
  <c r="Q71" i="5"/>
  <c r="Q72" i="5"/>
  <c r="Q73" i="5"/>
  <c r="Q74" i="5"/>
  <c r="Q75" i="5"/>
  <c r="Q76" i="5"/>
  <c r="Q77" i="5"/>
  <c r="Q81" i="5"/>
  <c r="Q82" i="5"/>
  <c r="Q83" i="5"/>
  <c r="Q84" i="5"/>
  <c r="Q85" i="5"/>
  <c r="Q86" i="5"/>
  <c r="Q87" i="5"/>
  <c r="Q88" i="5"/>
  <c r="Q92" i="5"/>
  <c r="Q93" i="5"/>
  <c r="Q94" i="5"/>
  <c r="Q95" i="5"/>
  <c r="Q96" i="5"/>
  <c r="Q97" i="5"/>
  <c r="Q98" i="5"/>
  <c r="Q99" i="5"/>
  <c r="P15" i="5"/>
  <c r="P16" i="5"/>
  <c r="P17" i="5"/>
  <c r="P18" i="5"/>
  <c r="P19" i="5"/>
  <c r="P20" i="5"/>
  <c r="P21" i="5"/>
  <c r="P22" i="5"/>
  <c r="P26" i="5"/>
  <c r="P27" i="5"/>
  <c r="P28" i="5"/>
  <c r="P29" i="5"/>
  <c r="P30" i="5"/>
  <c r="P31" i="5"/>
  <c r="P32" i="5"/>
  <c r="P33" i="5"/>
  <c r="P37" i="5"/>
  <c r="P38" i="5"/>
  <c r="P39" i="5"/>
  <c r="P40" i="5"/>
  <c r="P41" i="5"/>
  <c r="P42" i="5"/>
  <c r="P43" i="5"/>
  <c r="P44" i="5"/>
  <c r="P48" i="5"/>
  <c r="P49" i="5"/>
  <c r="P50" i="5"/>
  <c r="P51" i="5"/>
  <c r="P52" i="5"/>
  <c r="P53" i="5"/>
  <c r="P54" i="5"/>
  <c r="P55" i="5"/>
  <c r="P59" i="5"/>
  <c r="P60" i="5"/>
  <c r="P61" i="5"/>
  <c r="P62" i="5"/>
  <c r="P63" i="5"/>
  <c r="P64" i="5"/>
  <c r="P65" i="5"/>
  <c r="P66" i="5"/>
  <c r="P70" i="5"/>
  <c r="P71" i="5"/>
  <c r="P72" i="5"/>
  <c r="P73" i="5"/>
  <c r="P74" i="5"/>
  <c r="P75" i="5"/>
  <c r="P76" i="5"/>
  <c r="P77" i="5"/>
  <c r="P81" i="5"/>
  <c r="P82" i="5"/>
  <c r="P83" i="5"/>
  <c r="P84" i="5"/>
  <c r="P85" i="5"/>
  <c r="P86" i="5"/>
  <c r="P87" i="5"/>
  <c r="P88" i="5"/>
  <c r="P92" i="5"/>
  <c r="P93" i="5"/>
  <c r="P94" i="5"/>
  <c r="P95" i="5"/>
  <c r="P96" i="5"/>
  <c r="P97" i="5"/>
  <c r="P98" i="5"/>
  <c r="P99" i="5"/>
  <c r="O15" i="5"/>
  <c r="O16" i="5"/>
  <c r="O17" i="5"/>
  <c r="O18" i="5"/>
  <c r="O19" i="5"/>
  <c r="O20" i="5"/>
  <c r="O21" i="5"/>
  <c r="O22" i="5"/>
  <c r="O26" i="5"/>
  <c r="O27" i="5"/>
  <c r="O28" i="5"/>
  <c r="O29" i="5"/>
  <c r="O30" i="5"/>
  <c r="O31" i="5"/>
  <c r="O32" i="5"/>
  <c r="O33" i="5"/>
  <c r="O37" i="5"/>
  <c r="O38" i="5"/>
  <c r="O39" i="5"/>
  <c r="O40" i="5"/>
  <c r="O41" i="5"/>
  <c r="O42" i="5"/>
  <c r="O43" i="5"/>
  <c r="O44" i="5"/>
  <c r="O48" i="5"/>
  <c r="O49" i="5"/>
  <c r="O50" i="5"/>
  <c r="O51" i="5"/>
  <c r="O52" i="5"/>
  <c r="O53" i="5"/>
  <c r="O54" i="5"/>
  <c r="O55" i="5"/>
  <c r="O59" i="5"/>
  <c r="O60" i="5"/>
  <c r="O61" i="5"/>
  <c r="O62" i="5"/>
  <c r="O63" i="5"/>
  <c r="O64" i="5"/>
  <c r="O65" i="5"/>
  <c r="O66" i="5"/>
  <c r="O70" i="5"/>
  <c r="O71" i="5"/>
  <c r="O72" i="5"/>
  <c r="O73" i="5"/>
  <c r="O74" i="5"/>
  <c r="O75" i="5"/>
  <c r="O76" i="5"/>
  <c r="O77" i="5"/>
  <c r="O81" i="5"/>
  <c r="O82" i="5"/>
  <c r="O83" i="5"/>
  <c r="O84" i="5"/>
  <c r="O85" i="5"/>
  <c r="O86" i="5"/>
  <c r="O87" i="5"/>
  <c r="O88" i="5"/>
  <c r="O92" i="5"/>
  <c r="O93" i="5"/>
  <c r="O94" i="5"/>
  <c r="O95" i="5"/>
  <c r="O96" i="5"/>
  <c r="O97" i="5"/>
  <c r="O98" i="5"/>
  <c r="O99" i="5"/>
  <c r="N15" i="5"/>
  <c r="N16" i="5"/>
  <c r="N17" i="5"/>
  <c r="N18" i="5"/>
  <c r="N19" i="5"/>
  <c r="N20" i="5"/>
  <c r="N21" i="5"/>
  <c r="N22" i="5"/>
  <c r="N26" i="5"/>
  <c r="N27" i="5"/>
  <c r="N28" i="5"/>
  <c r="N29" i="5"/>
  <c r="N30" i="5"/>
  <c r="N31" i="5"/>
  <c r="N32" i="5"/>
  <c r="N33" i="5"/>
  <c r="N37" i="5"/>
  <c r="N38" i="5"/>
  <c r="N39" i="5"/>
  <c r="N40" i="5"/>
  <c r="N41" i="5"/>
  <c r="N42" i="5"/>
  <c r="N43" i="5"/>
  <c r="N44" i="5"/>
  <c r="N48" i="5"/>
  <c r="N49" i="5"/>
  <c r="N50" i="5"/>
  <c r="N51" i="5"/>
  <c r="N52" i="5"/>
  <c r="N53" i="5"/>
  <c r="N54" i="5"/>
  <c r="N55" i="5"/>
  <c r="N59" i="5"/>
  <c r="N60" i="5"/>
  <c r="N61" i="5"/>
  <c r="N62" i="5"/>
  <c r="N63" i="5"/>
  <c r="N64" i="5"/>
  <c r="N65" i="5"/>
  <c r="N66" i="5"/>
  <c r="N70" i="5"/>
  <c r="N71" i="5"/>
  <c r="N72" i="5"/>
  <c r="N73" i="5"/>
  <c r="N74" i="5"/>
  <c r="N75" i="5"/>
  <c r="N76" i="5"/>
  <c r="N77" i="5"/>
  <c r="N81" i="5"/>
  <c r="N82" i="5"/>
  <c r="N83" i="5"/>
  <c r="N84" i="5"/>
  <c r="N85" i="5"/>
  <c r="N86" i="5"/>
  <c r="N87" i="5"/>
  <c r="N88" i="5"/>
  <c r="N92" i="5"/>
  <c r="N93" i="5"/>
  <c r="N94" i="5"/>
  <c r="N95" i="5"/>
  <c r="N96" i="5"/>
  <c r="N97" i="5"/>
  <c r="N98" i="5"/>
  <c r="N99" i="5"/>
  <c r="M15" i="5"/>
  <c r="M16" i="5"/>
  <c r="M17" i="5"/>
  <c r="M18" i="5"/>
  <c r="M19" i="5"/>
  <c r="M20" i="5"/>
  <c r="M21" i="5"/>
  <c r="M22" i="5"/>
  <c r="M26" i="5"/>
  <c r="M27" i="5"/>
  <c r="M28" i="5"/>
  <c r="M29" i="5"/>
  <c r="M30" i="5"/>
  <c r="M31" i="5"/>
  <c r="M32" i="5"/>
  <c r="M33" i="5"/>
  <c r="M37" i="5"/>
  <c r="M38" i="5"/>
  <c r="M39" i="5"/>
  <c r="M40" i="5"/>
  <c r="M41" i="5"/>
  <c r="M42" i="5"/>
  <c r="M43" i="5"/>
  <c r="M44" i="5"/>
  <c r="M48" i="5"/>
  <c r="M49" i="5"/>
  <c r="M50" i="5"/>
  <c r="M51" i="5"/>
  <c r="M52" i="5"/>
  <c r="M53" i="5"/>
  <c r="M54" i="5"/>
  <c r="M55" i="5"/>
  <c r="M59" i="5"/>
  <c r="M60" i="5"/>
  <c r="M61" i="5"/>
  <c r="M62" i="5"/>
  <c r="M63" i="5"/>
  <c r="M64" i="5"/>
  <c r="M65" i="5"/>
  <c r="M66" i="5"/>
  <c r="M70" i="5"/>
  <c r="M71" i="5"/>
  <c r="M72" i="5"/>
  <c r="M73" i="5"/>
  <c r="M74" i="5"/>
  <c r="M75" i="5"/>
  <c r="M76" i="5"/>
  <c r="M77" i="5"/>
  <c r="M81" i="5"/>
  <c r="M82" i="5"/>
  <c r="M83" i="5"/>
  <c r="M84" i="5"/>
  <c r="M85" i="5"/>
  <c r="M86" i="5"/>
  <c r="M87" i="5"/>
  <c r="M88" i="5"/>
  <c r="M92" i="5"/>
  <c r="M93" i="5"/>
  <c r="M94" i="5"/>
  <c r="M95" i="5"/>
  <c r="M96" i="5"/>
  <c r="M97" i="5"/>
  <c r="M98" i="5"/>
  <c r="M99" i="5"/>
  <c r="L15" i="5"/>
  <c r="L16" i="5"/>
  <c r="L17" i="5"/>
  <c r="L18" i="5"/>
  <c r="L19" i="5"/>
  <c r="L20" i="5"/>
  <c r="L21" i="5"/>
  <c r="L22" i="5"/>
  <c r="L26" i="5"/>
  <c r="L27" i="5"/>
  <c r="L28" i="5"/>
  <c r="L29" i="5"/>
  <c r="L30" i="5"/>
  <c r="L31" i="5"/>
  <c r="L32" i="5"/>
  <c r="L33" i="5"/>
  <c r="L37" i="5"/>
  <c r="L38" i="5"/>
  <c r="L39" i="5"/>
  <c r="L40" i="5"/>
  <c r="L41" i="5"/>
  <c r="L42" i="5"/>
  <c r="L43" i="5"/>
  <c r="L44" i="5"/>
  <c r="L48" i="5"/>
  <c r="L49" i="5"/>
  <c r="L50" i="5"/>
  <c r="L51" i="5"/>
  <c r="L52" i="5"/>
  <c r="L53" i="5"/>
  <c r="L54" i="5"/>
  <c r="L55" i="5"/>
  <c r="L59" i="5"/>
  <c r="L60" i="5"/>
  <c r="L61" i="5"/>
  <c r="L62" i="5"/>
  <c r="L63" i="5"/>
  <c r="L64" i="5"/>
  <c r="L65" i="5"/>
  <c r="L66" i="5"/>
  <c r="L70" i="5"/>
  <c r="L71" i="5"/>
  <c r="L72" i="5"/>
  <c r="L73" i="5"/>
  <c r="L74" i="5"/>
  <c r="L75" i="5"/>
  <c r="L76" i="5"/>
  <c r="L77" i="5"/>
  <c r="L81" i="5"/>
  <c r="L82" i="5"/>
  <c r="L83" i="5"/>
  <c r="L84" i="5"/>
  <c r="L85" i="5"/>
  <c r="L86" i="5"/>
  <c r="L87" i="5"/>
  <c r="L88" i="5"/>
  <c r="L92" i="5"/>
  <c r="L93" i="5"/>
  <c r="L94" i="5"/>
  <c r="L95" i="5"/>
  <c r="L96" i="5"/>
  <c r="L97" i="5"/>
  <c r="L98" i="5"/>
  <c r="L99" i="5"/>
  <c r="K15" i="5"/>
  <c r="K16" i="5"/>
  <c r="K17" i="5"/>
  <c r="K18" i="5"/>
  <c r="K19" i="5"/>
  <c r="K20" i="5"/>
  <c r="K21" i="5"/>
  <c r="K22" i="5"/>
  <c r="K26" i="5"/>
  <c r="K27" i="5"/>
  <c r="K28" i="5"/>
  <c r="K29" i="5"/>
  <c r="K30" i="5"/>
  <c r="K31" i="5"/>
  <c r="K32" i="5"/>
  <c r="K33" i="5"/>
  <c r="K37" i="5"/>
  <c r="K38" i="5"/>
  <c r="K39" i="5"/>
  <c r="K40" i="5"/>
  <c r="K41" i="5"/>
  <c r="K42" i="5"/>
  <c r="K43" i="5"/>
  <c r="K44" i="5"/>
  <c r="K48" i="5"/>
  <c r="K49" i="5"/>
  <c r="K50" i="5"/>
  <c r="K51" i="5"/>
  <c r="K52" i="5"/>
  <c r="K53" i="5"/>
  <c r="K54" i="5"/>
  <c r="K55" i="5"/>
  <c r="K59" i="5"/>
  <c r="K60" i="5"/>
  <c r="K61" i="5"/>
  <c r="K62" i="5"/>
  <c r="K63" i="5"/>
  <c r="K64" i="5"/>
  <c r="K65" i="5"/>
  <c r="K66" i="5"/>
  <c r="K70" i="5"/>
  <c r="K71" i="5"/>
  <c r="K72" i="5"/>
  <c r="K73" i="5"/>
  <c r="K74" i="5"/>
  <c r="K75" i="5"/>
  <c r="K76" i="5"/>
  <c r="K77" i="5"/>
  <c r="K81" i="5"/>
  <c r="K82" i="5"/>
  <c r="K83" i="5"/>
  <c r="K84" i="5"/>
  <c r="K85" i="5"/>
  <c r="K86" i="5"/>
  <c r="K87" i="5"/>
  <c r="K88" i="5"/>
  <c r="K92" i="5"/>
  <c r="K93" i="5"/>
  <c r="K94" i="5"/>
  <c r="K95" i="5"/>
  <c r="K96" i="5"/>
  <c r="K97" i="5"/>
  <c r="K98" i="5"/>
  <c r="K99" i="5"/>
  <c r="J15" i="5"/>
  <c r="J16" i="5"/>
  <c r="J17" i="5"/>
  <c r="J18" i="5"/>
  <c r="J19" i="5"/>
  <c r="J20" i="5"/>
  <c r="J21" i="5"/>
  <c r="J22" i="5"/>
  <c r="J26" i="5"/>
  <c r="J27" i="5"/>
  <c r="J28" i="5"/>
  <c r="J29" i="5"/>
  <c r="J30" i="5"/>
  <c r="J31" i="5"/>
  <c r="J32" i="5"/>
  <c r="J33" i="5"/>
  <c r="J37" i="5"/>
  <c r="J38" i="5"/>
  <c r="J39" i="5"/>
  <c r="J40" i="5"/>
  <c r="J41" i="5"/>
  <c r="J42" i="5"/>
  <c r="J43" i="5"/>
  <c r="J44" i="5"/>
  <c r="J48" i="5"/>
  <c r="J49" i="5"/>
  <c r="J50" i="5"/>
  <c r="J51" i="5"/>
  <c r="J52" i="5"/>
  <c r="J53" i="5"/>
  <c r="J54" i="5"/>
  <c r="J55" i="5"/>
  <c r="J59" i="5"/>
  <c r="J60" i="5"/>
  <c r="J61" i="5"/>
  <c r="J62" i="5"/>
  <c r="J63" i="5"/>
  <c r="J64" i="5"/>
  <c r="J65" i="5"/>
  <c r="J66" i="5"/>
  <c r="J70" i="5"/>
  <c r="J71" i="5"/>
  <c r="J72" i="5"/>
  <c r="J73" i="5"/>
  <c r="J74" i="5"/>
  <c r="J75" i="5"/>
  <c r="J76" i="5"/>
  <c r="J77" i="5"/>
  <c r="J81" i="5"/>
  <c r="J82" i="5"/>
  <c r="J83" i="5"/>
  <c r="J84" i="5"/>
  <c r="J85" i="5"/>
  <c r="J86" i="5"/>
  <c r="J87" i="5"/>
  <c r="J88" i="5"/>
  <c r="J92" i="5"/>
  <c r="J93" i="5"/>
  <c r="J94" i="5"/>
  <c r="J95" i="5"/>
  <c r="J96" i="5"/>
  <c r="J97" i="5"/>
  <c r="J98" i="5"/>
  <c r="J99" i="5"/>
  <c r="I15" i="5"/>
  <c r="I16" i="5"/>
  <c r="I17" i="5"/>
  <c r="I18" i="5"/>
  <c r="I19" i="5"/>
  <c r="I20" i="5"/>
  <c r="I21" i="5"/>
  <c r="I22" i="5"/>
  <c r="I26" i="5"/>
  <c r="I27" i="5"/>
  <c r="I28" i="5"/>
  <c r="I29" i="5"/>
  <c r="I30" i="5"/>
  <c r="I31" i="5"/>
  <c r="I32" i="5"/>
  <c r="I33" i="5"/>
  <c r="I37" i="5"/>
  <c r="I38" i="5"/>
  <c r="I39" i="5"/>
  <c r="I40" i="5"/>
  <c r="I41" i="5"/>
  <c r="I42" i="5"/>
  <c r="I43" i="5"/>
  <c r="I44" i="5"/>
  <c r="I48" i="5"/>
  <c r="I49" i="5"/>
  <c r="I50" i="5"/>
  <c r="I51" i="5"/>
  <c r="I52" i="5"/>
  <c r="I53" i="5"/>
  <c r="I54" i="5"/>
  <c r="I55" i="5"/>
  <c r="I59" i="5"/>
  <c r="I60" i="5"/>
  <c r="I61" i="5"/>
  <c r="I62" i="5"/>
  <c r="I63" i="5"/>
  <c r="I64" i="5"/>
  <c r="I65" i="5"/>
  <c r="I66" i="5"/>
  <c r="I70" i="5"/>
  <c r="I71" i="5"/>
  <c r="I72" i="5"/>
  <c r="I73" i="5"/>
  <c r="I74" i="5"/>
  <c r="I75" i="5"/>
  <c r="I76" i="5"/>
  <c r="I77" i="5"/>
  <c r="I81" i="5"/>
  <c r="I82" i="5"/>
  <c r="I83" i="5"/>
  <c r="I84" i="5"/>
  <c r="I85" i="5"/>
  <c r="I86" i="5"/>
  <c r="I87" i="5"/>
  <c r="I88" i="5"/>
  <c r="I92" i="5"/>
  <c r="I93" i="5"/>
  <c r="I94" i="5"/>
  <c r="I95" i="5"/>
  <c r="I96" i="5"/>
  <c r="I97" i="5"/>
  <c r="I98" i="5"/>
  <c r="I99" i="5"/>
  <c r="H92" i="5"/>
  <c r="H98" i="26" s="1"/>
  <c r="H93" i="5"/>
  <c r="H99" i="26" s="1"/>
  <c r="H94" i="5"/>
  <c r="H100" i="26" s="1"/>
  <c r="H95" i="5"/>
  <c r="H101" i="26" s="1"/>
  <c r="H96" i="5"/>
  <c r="H102" i="26" s="1"/>
  <c r="H97" i="5"/>
  <c r="H103" i="26" s="1"/>
  <c r="H98" i="5"/>
  <c r="H104" i="26" s="1"/>
  <c r="H99" i="5"/>
  <c r="H105" i="26" s="1"/>
  <c r="G95" i="5"/>
  <c r="G101" i="26" s="1"/>
  <c r="G96" i="5"/>
  <c r="G102" i="26" s="1"/>
  <c r="G97" i="5"/>
  <c r="G103" i="26" s="1"/>
  <c r="G98" i="5"/>
  <c r="G104" i="26" s="1"/>
  <c r="G99" i="5"/>
  <c r="G105" i="26" s="1"/>
  <c r="F92" i="5"/>
  <c r="F98" i="26" s="1"/>
  <c r="F93" i="5"/>
  <c r="F99" i="26" s="1"/>
  <c r="F94" i="5"/>
  <c r="F100" i="26" s="1"/>
  <c r="F95" i="5"/>
  <c r="F101" i="26" s="1"/>
  <c r="F96" i="5"/>
  <c r="F102" i="26" s="1"/>
  <c r="F97" i="5"/>
  <c r="F103" i="26" s="1"/>
  <c r="F98" i="5"/>
  <c r="F104" i="26" s="1"/>
  <c r="F99" i="5"/>
  <c r="F105" i="26" s="1"/>
  <c r="E92" i="5"/>
  <c r="E98" i="26" s="1"/>
  <c r="E93" i="5"/>
  <c r="E99" i="26" s="1"/>
  <c r="E94" i="5"/>
  <c r="E100" i="26" s="1"/>
  <c r="E95" i="5"/>
  <c r="E101" i="26" s="1"/>
  <c r="E96" i="5"/>
  <c r="E102" i="26" s="1"/>
  <c r="E97" i="5"/>
  <c r="E103" i="26" s="1"/>
  <c r="E98" i="5"/>
  <c r="E104" i="26" s="1"/>
  <c r="E99" i="5"/>
  <c r="E105" i="26" s="1"/>
  <c r="H81" i="5"/>
  <c r="H82" i="5"/>
  <c r="H88" i="26" s="1"/>
  <c r="H83" i="5"/>
  <c r="H89" i="26" s="1"/>
  <c r="H84" i="5"/>
  <c r="H90" i="26" s="1"/>
  <c r="H85" i="5"/>
  <c r="H91" i="26" s="1"/>
  <c r="H86" i="5"/>
  <c r="H92" i="26" s="1"/>
  <c r="H87" i="5"/>
  <c r="H93" i="26" s="1"/>
  <c r="H88" i="5"/>
  <c r="H94" i="26" s="1"/>
  <c r="G83" i="5"/>
  <c r="G89" i="26" s="1"/>
  <c r="G84" i="5"/>
  <c r="G90" i="26" s="1"/>
  <c r="G85" i="5"/>
  <c r="G91" i="26" s="1"/>
  <c r="G86" i="5"/>
  <c r="G92" i="26" s="1"/>
  <c r="G87" i="5"/>
  <c r="G93" i="26" s="1"/>
  <c r="G88" i="5"/>
  <c r="G94" i="26" s="1"/>
  <c r="F81" i="5"/>
  <c r="F87" i="26" s="1"/>
  <c r="F82" i="5"/>
  <c r="F88" i="26" s="1"/>
  <c r="F83" i="5"/>
  <c r="F89" i="26" s="1"/>
  <c r="F84" i="5"/>
  <c r="F90" i="26" s="1"/>
  <c r="F85" i="5"/>
  <c r="F91" i="26" s="1"/>
  <c r="F86" i="5"/>
  <c r="F92" i="26" s="1"/>
  <c r="F87" i="5"/>
  <c r="F93" i="26" s="1"/>
  <c r="F88" i="5"/>
  <c r="F94" i="26" s="1"/>
  <c r="E81" i="5"/>
  <c r="E87" i="26" s="1"/>
  <c r="E82" i="5"/>
  <c r="E88" i="26" s="1"/>
  <c r="E83" i="5"/>
  <c r="E84" i="5"/>
  <c r="E90" i="26" s="1"/>
  <c r="E85" i="5"/>
  <c r="E91" i="26" s="1"/>
  <c r="E86" i="5"/>
  <c r="E92" i="26" s="1"/>
  <c r="E87" i="5"/>
  <c r="E93" i="26" s="1"/>
  <c r="E88" i="5"/>
  <c r="E94" i="26" s="1"/>
  <c r="H70" i="5"/>
  <c r="H76" i="26" s="1"/>
  <c r="H71" i="5"/>
  <c r="H77" i="26" s="1"/>
  <c r="H72" i="5"/>
  <c r="H78" i="26" s="1"/>
  <c r="H73" i="5"/>
  <c r="H79" i="26" s="1"/>
  <c r="H74" i="5"/>
  <c r="H80" i="26" s="1"/>
  <c r="H75" i="5"/>
  <c r="H81" i="26" s="1"/>
  <c r="H76" i="5"/>
  <c r="H82" i="26" s="1"/>
  <c r="H77" i="5"/>
  <c r="H83" i="26" s="1"/>
  <c r="G73" i="5"/>
  <c r="G79" i="26" s="1"/>
  <c r="G74" i="5"/>
  <c r="G80" i="26" s="1"/>
  <c r="G75" i="5"/>
  <c r="G81" i="26" s="1"/>
  <c r="G76" i="5"/>
  <c r="G82" i="26" s="1"/>
  <c r="G77" i="5"/>
  <c r="G83" i="26" s="1"/>
  <c r="F70" i="5"/>
  <c r="F76" i="26" s="1"/>
  <c r="F71" i="5"/>
  <c r="F77" i="26" s="1"/>
  <c r="F72" i="5"/>
  <c r="F78" i="26" s="1"/>
  <c r="F73" i="5"/>
  <c r="F79" i="26" s="1"/>
  <c r="F74" i="5"/>
  <c r="F80" i="26" s="1"/>
  <c r="F75" i="5"/>
  <c r="F81" i="26" s="1"/>
  <c r="F76" i="5"/>
  <c r="F82" i="26" s="1"/>
  <c r="F77" i="5"/>
  <c r="F83" i="26" s="1"/>
  <c r="E70" i="5"/>
  <c r="E76" i="26" s="1"/>
  <c r="E71" i="5"/>
  <c r="E77" i="26" s="1"/>
  <c r="E72" i="5"/>
  <c r="E78" i="26" s="1"/>
  <c r="E73" i="5"/>
  <c r="E79" i="26" s="1"/>
  <c r="E74" i="5"/>
  <c r="E80" i="26" s="1"/>
  <c r="E75" i="5"/>
  <c r="E81" i="26" s="1"/>
  <c r="E76" i="5"/>
  <c r="E82" i="26" s="1"/>
  <c r="E77" i="5"/>
  <c r="E83" i="26" s="1"/>
  <c r="H59" i="5"/>
  <c r="H65" i="26" s="1"/>
  <c r="H60" i="5"/>
  <c r="H66" i="26" s="1"/>
  <c r="H61" i="5"/>
  <c r="H67" i="26" s="1"/>
  <c r="H62" i="5"/>
  <c r="H68" i="26" s="1"/>
  <c r="H63" i="5"/>
  <c r="H69" i="26" s="1"/>
  <c r="H64" i="5"/>
  <c r="H70" i="26" s="1"/>
  <c r="H65" i="5"/>
  <c r="H71" i="26" s="1"/>
  <c r="H66" i="5"/>
  <c r="H72" i="26" s="1"/>
  <c r="G64" i="5"/>
  <c r="G70" i="26" s="1"/>
  <c r="G65" i="5"/>
  <c r="G71" i="26" s="1"/>
  <c r="G66" i="5"/>
  <c r="G72" i="26" s="1"/>
  <c r="F59" i="5"/>
  <c r="F65" i="26" s="1"/>
  <c r="F60" i="5"/>
  <c r="F66" i="26" s="1"/>
  <c r="F61" i="5"/>
  <c r="F67" i="26" s="1"/>
  <c r="F62" i="5"/>
  <c r="F63" i="5"/>
  <c r="F69" i="26" s="1"/>
  <c r="F64" i="5"/>
  <c r="F70" i="26" s="1"/>
  <c r="F65" i="5"/>
  <c r="F71" i="26" s="1"/>
  <c r="F66" i="5"/>
  <c r="F72" i="26" s="1"/>
  <c r="E59" i="5"/>
  <c r="E65" i="26" s="1"/>
  <c r="E60" i="5"/>
  <c r="E66" i="26" s="1"/>
  <c r="E61" i="5"/>
  <c r="E67" i="26" s="1"/>
  <c r="E62" i="5"/>
  <c r="E68" i="26" s="1"/>
  <c r="E63" i="5"/>
  <c r="E64" i="5"/>
  <c r="E70" i="26" s="1"/>
  <c r="E65" i="5"/>
  <c r="E71" i="26" s="1"/>
  <c r="E66" i="5"/>
  <c r="E72" i="26" s="1"/>
  <c r="H48" i="5"/>
  <c r="H54" i="26" s="1"/>
  <c r="H49" i="5"/>
  <c r="H50" i="5"/>
  <c r="H56" i="26" s="1"/>
  <c r="H51" i="5"/>
  <c r="H57" i="26" s="1"/>
  <c r="H52" i="5"/>
  <c r="H58" i="26" s="1"/>
  <c r="H53" i="5"/>
  <c r="H59" i="26" s="1"/>
  <c r="H54" i="5"/>
  <c r="H60" i="26" s="1"/>
  <c r="H55" i="5"/>
  <c r="H61" i="26" s="1"/>
  <c r="G53" i="5"/>
  <c r="G59" i="26" s="1"/>
  <c r="G54" i="5"/>
  <c r="G60" i="26" s="1"/>
  <c r="G55" i="5"/>
  <c r="G61" i="26" s="1"/>
  <c r="F48" i="5"/>
  <c r="F54" i="26" s="1"/>
  <c r="F49" i="5"/>
  <c r="F55" i="26" s="1"/>
  <c r="F50" i="5"/>
  <c r="F51" i="5"/>
  <c r="F57" i="26" s="1"/>
  <c r="F52" i="5"/>
  <c r="F58" i="26" s="1"/>
  <c r="F53" i="5"/>
  <c r="F59" i="26" s="1"/>
  <c r="F54" i="5"/>
  <c r="F60" i="26" s="1"/>
  <c r="F55" i="5"/>
  <c r="F61" i="26" s="1"/>
  <c r="E48" i="5"/>
  <c r="E54" i="26" s="1"/>
  <c r="E49" i="5"/>
  <c r="E55" i="26" s="1"/>
  <c r="E50" i="5"/>
  <c r="E51" i="5"/>
  <c r="E57" i="26" s="1"/>
  <c r="E52" i="5"/>
  <c r="E58" i="26" s="1"/>
  <c r="E53" i="5"/>
  <c r="E59" i="26" s="1"/>
  <c r="E54" i="5"/>
  <c r="E60" i="26" s="1"/>
  <c r="E55" i="5"/>
  <c r="E61" i="26" s="1"/>
  <c r="H37" i="5"/>
  <c r="H43" i="26" s="1"/>
  <c r="H38" i="5"/>
  <c r="H44" i="26" s="1"/>
  <c r="H39" i="5"/>
  <c r="H45" i="26" s="1"/>
  <c r="H40" i="5"/>
  <c r="H46" i="26" s="1"/>
  <c r="H41" i="5"/>
  <c r="H47" i="26" s="1"/>
  <c r="H42" i="5"/>
  <c r="H48" i="26" s="1"/>
  <c r="H43" i="5"/>
  <c r="H49" i="26" s="1"/>
  <c r="H44" i="5"/>
  <c r="H50" i="26" s="1"/>
  <c r="G42" i="5"/>
  <c r="G48" i="26" s="1"/>
  <c r="G43" i="5"/>
  <c r="G49" i="26" s="1"/>
  <c r="G44" i="5"/>
  <c r="G50" i="26" s="1"/>
  <c r="F37" i="5"/>
  <c r="F38" i="5"/>
  <c r="F44" i="26" s="1"/>
  <c r="F39" i="5"/>
  <c r="F45" i="26" s="1"/>
  <c r="F40" i="5"/>
  <c r="F46" i="26" s="1"/>
  <c r="F41" i="5"/>
  <c r="F47" i="26" s="1"/>
  <c r="F42" i="5"/>
  <c r="F48" i="26" s="1"/>
  <c r="F43" i="5"/>
  <c r="F49" i="26" s="1"/>
  <c r="F44" i="5"/>
  <c r="F50" i="26" s="1"/>
  <c r="E37" i="5"/>
  <c r="E43" i="26" s="1"/>
  <c r="E38" i="5"/>
  <c r="E44" i="26" s="1"/>
  <c r="E39" i="5"/>
  <c r="E45" i="26" s="1"/>
  <c r="E40" i="5"/>
  <c r="E46" i="26" s="1"/>
  <c r="E41" i="5"/>
  <c r="E47" i="26" s="1"/>
  <c r="E42" i="5"/>
  <c r="E48" i="26" s="1"/>
  <c r="E43" i="5"/>
  <c r="E49" i="26" s="1"/>
  <c r="E44" i="5"/>
  <c r="E50" i="26" s="1"/>
  <c r="H26" i="5"/>
  <c r="H32" i="26" s="1"/>
  <c r="H27" i="5"/>
  <c r="H33" i="26" s="1"/>
  <c r="H28" i="5"/>
  <c r="H34" i="26" s="1"/>
  <c r="H29" i="5"/>
  <c r="H35" i="26" s="1"/>
  <c r="H30" i="5"/>
  <c r="H36" i="26" s="1"/>
  <c r="H31" i="5"/>
  <c r="H37" i="26" s="1"/>
  <c r="H32" i="5"/>
  <c r="H38" i="26" s="1"/>
  <c r="H33" i="5"/>
  <c r="H39" i="26" s="1"/>
  <c r="G30" i="5"/>
  <c r="G36" i="26" s="1"/>
  <c r="G31" i="5"/>
  <c r="G37" i="26" s="1"/>
  <c r="G32" i="5"/>
  <c r="G38" i="26" s="1"/>
  <c r="G33" i="5"/>
  <c r="G39" i="26" s="1"/>
  <c r="F26" i="5"/>
  <c r="F32" i="26" s="1"/>
  <c r="F27" i="5"/>
  <c r="F33" i="26" s="1"/>
  <c r="F28" i="5"/>
  <c r="F34" i="26" s="1"/>
  <c r="F29" i="5"/>
  <c r="F35" i="26" s="1"/>
  <c r="F30" i="5"/>
  <c r="F36" i="26" s="1"/>
  <c r="F31" i="5"/>
  <c r="F37" i="26" s="1"/>
  <c r="F32" i="5"/>
  <c r="F38" i="26" s="1"/>
  <c r="F33" i="5"/>
  <c r="F39" i="26" s="1"/>
  <c r="E26" i="5"/>
  <c r="E32" i="26" s="1"/>
  <c r="E27" i="5"/>
  <c r="E33" i="26" s="1"/>
  <c r="E28" i="5"/>
  <c r="E34" i="26" s="1"/>
  <c r="E29" i="5"/>
  <c r="E35" i="26" s="1"/>
  <c r="E30" i="5"/>
  <c r="E36" i="26" s="1"/>
  <c r="E31" i="5"/>
  <c r="E37" i="26" s="1"/>
  <c r="E32" i="5"/>
  <c r="E38" i="26" s="1"/>
  <c r="E33" i="5"/>
  <c r="E39" i="26" s="1"/>
  <c r="H15" i="5"/>
  <c r="H21" i="26" s="1"/>
  <c r="H16" i="5"/>
  <c r="H22" i="26" s="1"/>
  <c r="H17" i="5"/>
  <c r="H23" i="26" s="1"/>
  <c r="H18" i="5"/>
  <c r="H24" i="26" s="1"/>
  <c r="H19" i="5"/>
  <c r="H25" i="26" s="1"/>
  <c r="H20" i="5"/>
  <c r="H26" i="26" s="1"/>
  <c r="H21" i="5"/>
  <c r="H27" i="26" s="1"/>
  <c r="H22" i="5"/>
  <c r="H28" i="26" s="1"/>
  <c r="G18" i="5"/>
  <c r="G19" i="5"/>
  <c r="G25" i="26" s="1"/>
  <c r="G20" i="5"/>
  <c r="G26" i="26" s="1"/>
  <c r="G21" i="5"/>
  <c r="G27" i="26" s="1"/>
  <c r="G22" i="5"/>
  <c r="G28" i="26" s="1"/>
  <c r="F15" i="5"/>
  <c r="F21" i="26" s="1"/>
  <c r="F16" i="5"/>
  <c r="F17" i="5"/>
  <c r="F23" i="26" s="1"/>
  <c r="F18" i="5"/>
  <c r="F24" i="26" s="1"/>
  <c r="F19" i="5"/>
  <c r="F25" i="26" s="1"/>
  <c r="F20" i="5"/>
  <c r="F26" i="26" s="1"/>
  <c r="F21" i="5"/>
  <c r="F27" i="26" s="1"/>
  <c r="F22" i="5"/>
  <c r="F28" i="26" s="1"/>
  <c r="E15" i="5"/>
  <c r="E21" i="26" s="1"/>
  <c r="E16" i="5"/>
  <c r="E22" i="26" s="1"/>
  <c r="E17" i="5"/>
  <c r="E23" i="26" s="1"/>
  <c r="E18" i="5"/>
  <c r="E24" i="26" s="1"/>
  <c r="E19" i="5"/>
  <c r="E25" i="26" s="1"/>
  <c r="E20" i="5"/>
  <c r="E26" i="26" s="1"/>
  <c r="E21" i="5"/>
  <c r="E27" i="26" s="1"/>
  <c r="E22" i="5"/>
  <c r="E28" i="26" s="1"/>
  <c r="F2" i="5"/>
  <c r="B9" i="26" s="1"/>
  <c r="J5" i="5"/>
  <c r="A2" i="26"/>
  <c r="A3" i="26"/>
  <c r="A4" i="26"/>
  <c r="A5" i="26"/>
  <c r="A6" i="26"/>
  <c r="A7" i="26"/>
  <c r="A8" i="26"/>
  <c r="A11" i="26"/>
  <c r="A12" i="26"/>
  <c r="A13" i="26"/>
  <c r="A14" i="26"/>
  <c r="A15" i="26"/>
  <c r="A16" i="26"/>
  <c r="A17" i="26"/>
  <c r="A18" i="26"/>
  <c r="A19" i="26"/>
  <c r="A20" i="26"/>
  <c r="AL82" i="5"/>
  <c r="AL81" i="5"/>
  <c r="AL83" i="5"/>
  <c r="AL84" i="5"/>
  <c r="AL85" i="5"/>
  <c r="AL86" i="5"/>
  <c r="AL87" i="5"/>
  <c r="AL88" i="5"/>
  <c r="AL15" i="5"/>
  <c r="AL16" i="5"/>
  <c r="AL17" i="5"/>
  <c r="AL18" i="5"/>
  <c r="AL19" i="5"/>
  <c r="AL20" i="5"/>
  <c r="AL21" i="5"/>
  <c r="AL22" i="5"/>
  <c r="AL26" i="5"/>
  <c r="AL27" i="5"/>
  <c r="AL28" i="5"/>
  <c r="AL29" i="5"/>
  <c r="AL30" i="5"/>
  <c r="AL31" i="5"/>
  <c r="AL32" i="5"/>
  <c r="AL33" i="5"/>
  <c r="AL37" i="5"/>
  <c r="AL38" i="5"/>
  <c r="AL39" i="5"/>
  <c r="AL40" i="5"/>
  <c r="AL41" i="5"/>
  <c r="AL42" i="5"/>
  <c r="AL43" i="5"/>
  <c r="AL44" i="5"/>
  <c r="AL48" i="5"/>
  <c r="AL49" i="5"/>
  <c r="AL50" i="5"/>
  <c r="AL51" i="5"/>
  <c r="AL52" i="5"/>
  <c r="AL53" i="5"/>
  <c r="AL54" i="5"/>
  <c r="AL55" i="5"/>
  <c r="AL59" i="5"/>
  <c r="AL60" i="5"/>
  <c r="AL61" i="5"/>
  <c r="AL62" i="5"/>
  <c r="AL63" i="5"/>
  <c r="AL64" i="5"/>
  <c r="AL65" i="5"/>
  <c r="AL66" i="5"/>
  <c r="AL70" i="5"/>
  <c r="AL71" i="5"/>
  <c r="AL72" i="5"/>
  <c r="AL73" i="5"/>
  <c r="AL74" i="5"/>
  <c r="AL75" i="5"/>
  <c r="AL76" i="5"/>
  <c r="AL77" i="5"/>
  <c r="AL92" i="5"/>
  <c r="AL93" i="5"/>
  <c r="AL94" i="5"/>
  <c r="AL95" i="5"/>
  <c r="AL96" i="5"/>
  <c r="AL97" i="5"/>
  <c r="AL98" i="5"/>
  <c r="AL99" i="5"/>
  <c r="AI82" i="5"/>
  <c r="AI81" i="5"/>
  <c r="AI83" i="5"/>
  <c r="AI84" i="5"/>
  <c r="AI85" i="5"/>
  <c r="AI86" i="5"/>
  <c r="AI87" i="5"/>
  <c r="AI88" i="5"/>
  <c r="AI15" i="5"/>
  <c r="AI16" i="5"/>
  <c r="AI17" i="5"/>
  <c r="AI18" i="5"/>
  <c r="AI19" i="5"/>
  <c r="AI20" i="5"/>
  <c r="AI21" i="5"/>
  <c r="AI22" i="5"/>
  <c r="AI26" i="5"/>
  <c r="AI27" i="5"/>
  <c r="AI28" i="5"/>
  <c r="AI29" i="5"/>
  <c r="AI30" i="5"/>
  <c r="AI31" i="5"/>
  <c r="AI32" i="5"/>
  <c r="AI33" i="5"/>
  <c r="AI37" i="5"/>
  <c r="AI38" i="5"/>
  <c r="AI39" i="5"/>
  <c r="AI40" i="5"/>
  <c r="AI41" i="5"/>
  <c r="AI42" i="5"/>
  <c r="AI43" i="5"/>
  <c r="AI44" i="5"/>
  <c r="AI48" i="5"/>
  <c r="AI49" i="5"/>
  <c r="AI50" i="5"/>
  <c r="AI51" i="5"/>
  <c r="AI52" i="5"/>
  <c r="AI53" i="5"/>
  <c r="AI54" i="5"/>
  <c r="AI55" i="5"/>
  <c r="AI59" i="5"/>
  <c r="AI60" i="5"/>
  <c r="AI61" i="5"/>
  <c r="AI62" i="5"/>
  <c r="AI63" i="5"/>
  <c r="AI64" i="5"/>
  <c r="AI65" i="5"/>
  <c r="AI66" i="5"/>
  <c r="AI70" i="5"/>
  <c r="AI71" i="5"/>
  <c r="AI72" i="5"/>
  <c r="AI73" i="5"/>
  <c r="AI74" i="5"/>
  <c r="AI75" i="5"/>
  <c r="AI76" i="5"/>
  <c r="AI77" i="5"/>
  <c r="AI92" i="5"/>
  <c r="AI93" i="5"/>
  <c r="AI94" i="5"/>
  <c r="AI95" i="5"/>
  <c r="AI96" i="5"/>
  <c r="AI97" i="5"/>
  <c r="AI98" i="5"/>
  <c r="AI99" i="5"/>
  <c r="AJ82" i="5"/>
  <c r="AJ81" i="5"/>
  <c r="AJ83" i="5"/>
  <c r="AJ84" i="5"/>
  <c r="AJ85" i="5"/>
  <c r="AJ86" i="5"/>
  <c r="AJ87" i="5"/>
  <c r="AJ88" i="5"/>
  <c r="AJ15" i="5"/>
  <c r="AJ16" i="5"/>
  <c r="AJ17" i="5"/>
  <c r="AJ18" i="5"/>
  <c r="AJ19" i="5"/>
  <c r="AJ20" i="5"/>
  <c r="AJ21" i="5"/>
  <c r="AJ22" i="5"/>
  <c r="AJ26" i="5"/>
  <c r="AJ27" i="5"/>
  <c r="AJ28" i="5"/>
  <c r="AJ29" i="5"/>
  <c r="AJ30" i="5"/>
  <c r="AJ31" i="5"/>
  <c r="AJ32" i="5"/>
  <c r="AJ33" i="5"/>
  <c r="AJ37" i="5"/>
  <c r="AJ38" i="5"/>
  <c r="AJ39" i="5"/>
  <c r="AJ40" i="5"/>
  <c r="AJ41" i="5"/>
  <c r="AJ42" i="5"/>
  <c r="AJ43" i="5"/>
  <c r="AJ44" i="5"/>
  <c r="AJ48" i="5"/>
  <c r="AJ49" i="5"/>
  <c r="AJ50" i="5"/>
  <c r="AJ51" i="5"/>
  <c r="AJ52" i="5"/>
  <c r="AJ53" i="5"/>
  <c r="AJ54" i="5"/>
  <c r="AJ55" i="5"/>
  <c r="AJ59" i="5"/>
  <c r="AJ60" i="5"/>
  <c r="AJ61" i="5"/>
  <c r="AJ62" i="5"/>
  <c r="AJ63" i="5"/>
  <c r="AJ64" i="5"/>
  <c r="AJ65" i="5"/>
  <c r="AJ66" i="5"/>
  <c r="AJ70" i="5"/>
  <c r="AJ71" i="5"/>
  <c r="AJ72" i="5"/>
  <c r="AJ73" i="5"/>
  <c r="AJ74" i="5"/>
  <c r="AJ75" i="5"/>
  <c r="AJ76" i="5"/>
  <c r="AJ77" i="5"/>
  <c r="AJ92" i="5"/>
  <c r="AJ93" i="5"/>
  <c r="AJ94" i="5"/>
  <c r="AJ95" i="5"/>
  <c r="AJ96" i="5"/>
  <c r="AJ97" i="5"/>
  <c r="AJ98" i="5"/>
  <c r="AJ99" i="5"/>
  <c r="AK82" i="5"/>
  <c r="AK81" i="5"/>
  <c r="AK83" i="5"/>
  <c r="AK84" i="5"/>
  <c r="AK85" i="5"/>
  <c r="AK86" i="5"/>
  <c r="AK87" i="5"/>
  <c r="AK88" i="5"/>
  <c r="AK15" i="5"/>
  <c r="AK16" i="5"/>
  <c r="AK17" i="5"/>
  <c r="AK18" i="5"/>
  <c r="AK19" i="5"/>
  <c r="AK20" i="5"/>
  <c r="AK21" i="5"/>
  <c r="AK22" i="5"/>
  <c r="AK26" i="5"/>
  <c r="AK27" i="5"/>
  <c r="AK28" i="5"/>
  <c r="AK29" i="5"/>
  <c r="AK30" i="5"/>
  <c r="AK31" i="5"/>
  <c r="AK32" i="5"/>
  <c r="AK33" i="5"/>
  <c r="AK37" i="5"/>
  <c r="AK38" i="5"/>
  <c r="AK39" i="5"/>
  <c r="AK40" i="5"/>
  <c r="AK41" i="5"/>
  <c r="AK42" i="5"/>
  <c r="AK43" i="5"/>
  <c r="AK44" i="5"/>
  <c r="AK48" i="5"/>
  <c r="AK49" i="5"/>
  <c r="AK50" i="5"/>
  <c r="AK51" i="5"/>
  <c r="AK52" i="5"/>
  <c r="AK53" i="5"/>
  <c r="AK54" i="5"/>
  <c r="AK55" i="5"/>
  <c r="AK59" i="5"/>
  <c r="AK60" i="5"/>
  <c r="AK61" i="5"/>
  <c r="AK62" i="5"/>
  <c r="AK63" i="5"/>
  <c r="AK64" i="5"/>
  <c r="AK65" i="5"/>
  <c r="AK66" i="5"/>
  <c r="AK70" i="5"/>
  <c r="AK71" i="5"/>
  <c r="AK72" i="5"/>
  <c r="AK73" i="5"/>
  <c r="AK74" i="5"/>
  <c r="AK75" i="5"/>
  <c r="AK76" i="5"/>
  <c r="AK77" i="5"/>
  <c r="AK92" i="5"/>
  <c r="AK93" i="5"/>
  <c r="AK94" i="5"/>
  <c r="AK95" i="5"/>
  <c r="AK96" i="5"/>
  <c r="AK97" i="5"/>
  <c r="AK98" i="5"/>
  <c r="AK99" i="5"/>
  <c r="C4" i="26"/>
  <c r="C113" i="26"/>
  <c r="C5" i="26"/>
  <c r="E5" i="26" s="1"/>
  <c r="B105" i="26"/>
  <c r="B104" i="26"/>
  <c r="B103" i="26"/>
  <c r="B102" i="26"/>
  <c r="B101" i="26"/>
  <c r="B100" i="26"/>
  <c r="B99" i="26"/>
  <c r="B98" i="26"/>
  <c r="B94" i="26"/>
  <c r="B93" i="26"/>
  <c r="B92" i="26"/>
  <c r="B91" i="26"/>
  <c r="B90" i="26"/>
  <c r="B89" i="26"/>
  <c r="B88" i="26"/>
  <c r="B87" i="26"/>
  <c r="B83" i="26"/>
  <c r="B82" i="26"/>
  <c r="B81" i="26"/>
  <c r="B80" i="26"/>
  <c r="B79" i="26"/>
  <c r="B78" i="26"/>
  <c r="B77" i="26"/>
  <c r="B76" i="26"/>
  <c r="B72" i="26"/>
  <c r="B71" i="26"/>
  <c r="B70" i="26"/>
  <c r="B69" i="26"/>
  <c r="B68" i="26"/>
  <c r="B67" i="26"/>
  <c r="B66" i="26"/>
  <c r="B65" i="26"/>
  <c r="B61" i="26"/>
  <c r="B60" i="26"/>
  <c r="B59" i="26"/>
  <c r="B58" i="26"/>
  <c r="B57" i="26"/>
  <c r="B56" i="26"/>
  <c r="B55" i="26"/>
  <c r="B54" i="26"/>
  <c r="B50" i="26"/>
  <c r="B49" i="26"/>
  <c r="B48" i="26"/>
  <c r="B47" i="26"/>
  <c r="B46" i="26"/>
  <c r="B45" i="26"/>
  <c r="B44" i="26"/>
  <c r="B43" i="26"/>
  <c r="B39" i="26"/>
  <c r="B38" i="26"/>
  <c r="B37" i="26"/>
  <c r="B36" i="26"/>
  <c r="B35" i="26"/>
  <c r="B34" i="26"/>
  <c r="B33" i="26"/>
  <c r="B32" i="26"/>
  <c r="B22" i="26"/>
  <c r="B23" i="26"/>
  <c r="B24" i="26"/>
  <c r="B25" i="26"/>
  <c r="B26" i="26"/>
  <c r="B27" i="26"/>
  <c r="B28" i="26"/>
  <c r="B21" i="26"/>
  <c r="B30" i="26"/>
  <c r="B29" i="26"/>
  <c r="B41" i="26"/>
  <c r="B40" i="26"/>
  <c r="B52" i="26"/>
  <c r="B51" i="26"/>
  <c r="B63" i="26"/>
  <c r="B62" i="26"/>
  <c r="B74" i="26"/>
  <c r="B73" i="26"/>
  <c r="B85" i="26"/>
  <c r="B84" i="26"/>
  <c r="B96" i="26"/>
  <c r="B95" i="26"/>
  <c r="B106" i="26"/>
  <c r="C115" i="26"/>
  <c r="E114" i="26"/>
  <c r="D114" i="26"/>
  <c r="C114" i="26"/>
  <c r="E112" i="26"/>
  <c r="D112" i="26"/>
  <c r="C112" i="26"/>
  <c r="B112" i="26"/>
  <c r="C111" i="26"/>
  <c r="B111" i="26"/>
  <c r="E110" i="26"/>
  <c r="D110" i="26"/>
  <c r="C110" i="26"/>
  <c r="B110" i="26"/>
  <c r="D108" i="26"/>
  <c r="C108" i="26"/>
  <c r="A108" i="26"/>
  <c r="E107" i="26"/>
  <c r="D107" i="26"/>
  <c r="C107" i="26"/>
  <c r="B107" i="26"/>
  <c r="A107" i="26"/>
  <c r="A106" i="26"/>
  <c r="C106" i="26"/>
  <c r="D106" i="26"/>
  <c r="A29" i="26"/>
  <c r="C29" i="26"/>
  <c r="D29" i="26"/>
  <c r="A30" i="26"/>
  <c r="C30" i="26"/>
  <c r="D30" i="26"/>
  <c r="E30" i="26"/>
  <c r="A31" i="26"/>
  <c r="C31" i="26"/>
  <c r="D31" i="26"/>
  <c r="H13" i="5"/>
  <c r="H20" i="26" s="1"/>
  <c r="G13" i="5"/>
  <c r="G20" i="26" s="1"/>
  <c r="F13" i="5"/>
  <c r="F20" i="26" s="1"/>
  <c r="E13" i="5"/>
  <c r="E20" i="26" s="1"/>
  <c r="D13" i="5"/>
  <c r="D20" i="26" s="1"/>
  <c r="C13" i="5"/>
  <c r="C20" i="26" s="1"/>
  <c r="B20" i="26"/>
  <c r="H19" i="26"/>
  <c r="F19" i="26"/>
  <c r="D19" i="26"/>
  <c r="B19" i="26"/>
  <c r="H18" i="26"/>
  <c r="F18" i="26"/>
  <c r="D18" i="26"/>
  <c r="B18" i="26"/>
  <c r="H17" i="26"/>
  <c r="F17" i="26"/>
  <c r="D17" i="26"/>
  <c r="B17" i="26"/>
  <c r="G15" i="26"/>
  <c r="E15" i="26"/>
  <c r="C15" i="26"/>
  <c r="B15" i="26"/>
  <c r="G14" i="26"/>
  <c r="E14" i="26"/>
  <c r="C14" i="26"/>
  <c r="B14" i="26"/>
  <c r="G13" i="26"/>
  <c r="E13" i="26"/>
  <c r="C13" i="26"/>
  <c r="B13" i="26"/>
  <c r="G12" i="26"/>
  <c r="E12" i="26"/>
  <c r="C12" i="26"/>
  <c r="B12" i="26"/>
  <c r="C11" i="26"/>
  <c r="B11" i="26"/>
  <c r="D8" i="26"/>
  <c r="C8" i="26"/>
  <c r="C7" i="26"/>
  <c r="C3" i="26"/>
  <c r="C2" i="26"/>
  <c r="A105" i="26"/>
  <c r="A104" i="26"/>
  <c r="A103" i="26"/>
  <c r="A102" i="26"/>
  <c r="A101" i="26"/>
  <c r="A100" i="26"/>
  <c r="A99" i="26"/>
  <c r="A98" i="26"/>
  <c r="A97" i="26"/>
  <c r="A96" i="26"/>
  <c r="A95" i="26"/>
  <c r="A94" i="26"/>
  <c r="A93" i="26"/>
  <c r="A92" i="26"/>
  <c r="A91" i="26"/>
  <c r="A90" i="26"/>
  <c r="A89" i="26"/>
  <c r="A88" i="26"/>
  <c r="A87" i="26"/>
  <c r="A86" i="26"/>
  <c r="A85" i="26"/>
  <c r="A84" i="26"/>
  <c r="A83" i="26"/>
  <c r="A82" i="26"/>
  <c r="A81" i="26"/>
  <c r="A80" i="26"/>
  <c r="A79" i="26"/>
  <c r="A78" i="26"/>
  <c r="A77" i="26"/>
  <c r="A76" i="26"/>
  <c r="A75" i="26"/>
  <c r="A74" i="26"/>
  <c r="A73" i="26"/>
  <c r="A72" i="26"/>
  <c r="A71" i="26"/>
  <c r="A70" i="26"/>
  <c r="A69" i="26"/>
  <c r="A68" i="26"/>
  <c r="A67" i="26"/>
  <c r="A66" i="26"/>
  <c r="A65" i="26"/>
  <c r="A64" i="26"/>
  <c r="A63" i="26"/>
  <c r="A62" i="26"/>
  <c r="A61" i="26"/>
  <c r="A60" i="26"/>
  <c r="A59" i="26"/>
  <c r="A58" i="26"/>
  <c r="A57" i="26"/>
  <c r="A56" i="26"/>
  <c r="A55" i="26"/>
  <c r="A54" i="26"/>
  <c r="A53" i="26"/>
  <c r="A52" i="26"/>
  <c r="A51" i="26"/>
  <c r="A50" i="26"/>
  <c r="A49" i="26"/>
  <c r="A48" i="26"/>
  <c r="A47" i="26"/>
  <c r="A46" i="26"/>
  <c r="A45" i="26"/>
  <c r="A44" i="26"/>
  <c r="A43" i="26"/>
  <c r="A42" i="26"/>
  <c r="A41" i="26"/>
  <c r="A40" i="26"/>
  <c r="A39" i="26"/>
  <c r="A38" i="26"/>
  <c r="A37" i="26"/>
  <c r="A36" i="26"/>
  <c r="A35" i="26"/>
  <c r="A34" i="26"/>
  <c r="A33" i="26"/>
  <c r="A32" i="26"/>
  <c r="A28" i="26"/>
  <c r="A27" i="26"/>
  <c r="A26" i="26"/>
  <c r="A25" i="26"/>
  <c r="A24" i="26"/>
  <c r="A23" i="26"/>
  <c r="A22" i="26"/>
  <c r="A21" i="26"/>
  <c r="D99" i="5"/>
  <c r="D105" i="26" s="1"/>
  <c r="C105" i="26"/>
  <c r="D98" i="5"/>
  <c r="D104" i="26" s="1"/>
  <c r="C104" i="26"/>
  <c r="D97" i="5"/>
  <c r="D103" i="26" s="1"/>
  <c r="C103" i="26"/>
  <c r="D96" i="5"/>
  <c r="D102" i="26" s="1"/>
  <c r="C102" i="26"/>
  <c r="D95" i="5"/>
  <c r="D101" i="26" s="1"/>
  <c r="C101" i="26"/>
  <c r="D94" i="5"/>
  <c r="D100" i="26" s="1"/>
  <c r="C100" i="26"/>
  <c r="D93" i="5"/>
  <c r="D99" i="26" s="1"/>
  <c r="C99" i="26"/>
  <c r="D92" i="5"/>
  <c r="D98" i="26" s="1"/>
  <c r="C98" i="26"/>
  <c r="D97" i="26"/>
  <c r="C97" i="26"/>
  <c r="E96" i="26"/>
  <c r="D96" i="26"/>
  <c r="C96" i="26"/>
  <c r="D95" i="26"/>
  <c r="C95" i="26"/>
  <c r="D88" i="5"/>
  <c r="D94" i="26" s="1"/>
  <c r="C94" i="26"/>
  <c r="D87" i="5"/>
  <c r="D93" i="26" s="1"/>
  <c r="C93" i="26"/>
  <c r="D86" i="5"/>
  <c r="D92" i="26" s="1"/>
  <c r="C92" i="26"/>
  <c r="D85" i="5"/>
  <c r="D91" i="26" s="1"/>
  <c r="C91" i="26"/>
  <c r="D84" i="5"/>
  <c r="D90" i="26" s="1"/>
  <c r="C90" i="26"/>
  <c r="D83" i="5"/>
  <c r="D89" i="26" s="1"/>
  <c r="C89" i="26"/>
  <c r="D82" i="5"/>
  <c r="D88" i="26" s="1"/>
  <c r="C88" i="26"/>
  <c r="D81" i="5"/>
  <c r="D87" i="26" s="1"/>
  <c r="C87" i="26"/>
  <c r="D86" i="26"/>
  <c r="C86" i="26"/>
  <c r="E85" i="26"/>
  <c r="D85" i="26"/>
  <c r="C85" i="26"/>
  <c r="D84" i="26"/>
  <c r="C84" i="26"/>
  <c r="D77" i="5"/>
  <c r="D83" i="26" s="1"/>
  <c r="C83" i="26"/>
  <c r="D76" i="5"/>
  <c r="D82" i="26" s="1"/>
  <c r="C82" i="26"/>
  <c r="D75" i="5"/>
  <c r="D81" i="26" s="1"/>
  <c r="C81" i="26"/>
  <c r="D74" i="5"/>
  <c r="D80" i="26" s="1"/>
  <c r="C80" i="26"/>
  <c r="D73" i="5"/>
  <c r="D79" i="26" s="1"/>
  <c r="C79" i="26"/>
  <c r="D72" i="5"/>
  <c r="D78" i="26" s="1"/>
  <c r="C78" i="26"/>
  <c r="D71" i="5"/>
  <c r="D77" i="26" s="1"/>
  <c r="C77" i="26"/>
  <c r="D70" i="5"/>
  <c r="D76" i="26" s="1"/>
  <c r="C76" i="26"/>
  <c r="D75" i="26"/>
  <c r="C75" i="26"/>
  <c r="E74" i="26"/>
  <c r="D74" i="26"/>
  <c r="C74" i="26"/>
  <c r="D73" i="26"/>
  <c r="C73" i="26"/>
  <c r="D66" i="5"/>
  <c r="D72" i="26" s="1"/>
  <c r="C72" i="26"/>
  <c r="D65" i="5"/>
  <c r="D71" i="26" s="1"/>
  <c r="C71" i="26"/>
  <c r="D64" i="5"/>
  <c r="D70" i="26" s="1"/>
  <c r="C70" i="26"/>
  <c r="D63" i="5"/>
  <c r="D69" i="26" s="1"/>
  <c r="C69" i="26"/>
  <c r="D62" i="5"/>
  <c r="D68" i="26" s="1"/>
  <c r="C68" i="26"/>
  <c r="D61" i="5"/>
  <c r="D67" i="26" s="1"/>
  <c r="C67" i="26"/>
  <c r="D60" i="5"/>
  <c r="D66" i="26" s="1"/>
  <c r="C66" i="26"/>
  <c r="D59" i="5"/>
  <c r="D65" i="26" s="1"/>
  <c r="C65" i="26"/>
  <c r="D64" i="26"/>
  <c r="C64" i="26"/>
  <c r="E63" i="26"/>
  <c r="D63" i="26"/>
  <c r="C63" i="26"/>
  <c r="D62" i="26"/>
  <c r="C62" i="26"/>
  <c r="D55" i="5"/>
  <c r="D61" i="26" s="1"/>
  <c r="C61" i="26"/>
  <c r="D54" i="5"/>
  <c r="D60" i="26" s="1"/>
  <c r="C60" i="26"/>
  <c r="D53" i="5"/>
  <c r="D59" i="26" s="1"/>
  <c r="C59" i="26"/>
  <c r="D52" i="5"/>
  <c r="D58" i="26" s="1"/>
  <c r="C58" i="26"/>
  <c r="D51" i="5"/>
  <c r="D57" i="26" s="1"/>
  <c r="C57" i="26"/>
  <c r="D50" i="5"/>
  <c r="D56" i="26" s="1"/>
  <c r="C56" i="26"/>
  <c r="D49" i="5"/>
  <c r="D55" i="26" s="1"/>
  <c r="C55" i="26"/>
  <c r="D48" i="5"/>
  <c r="D54" i="26" s="1"/>
  <c r="C54" i="26"/>
  <c r="D53" i="26"/>
  <c r="C53" i="26"/>
  <c r="E52" i="26"/>
  <c r="D52" i="26"/>
  <c r="C52" i="26"/>
  <c r="D51" i="26"/>
  <c r="C51" i="26"/>
  <c r="D44" i="5"/>
  <c r="D50" i="26" s="1"/>
  <c r="C50" i="26"/>
  <c r="D43" i="5"/>
  <c r="D49" i="26" s="1"/>
  <c r="C49" i="26"/>
  <c r="D42" i="5"/>
  <c r="D48" i="26" s="1"/>
  <c r="C48" i="26"/>
  <c r="D41" i="5"/>
  <c r="D47" i="26" s="1"/>
  <c r="C47" i="26"/>
  <c r="D40" i="5"/>
  <c r="D46" i="26" s="1"/>
  <c r="C46" i="26"/>
  <c r="D39" i="5"/>
  <c r="D45" i="26" s="1"/>
  <c r="C45" i="26"/>
  <c r="D38" i="5"/>
  <c r="D44" i="26" s="1"/>
  <c r="C44" i="26"/>
  <c r="D37" i="5"/>
  <c r="D43" i="26" s="1"/>
  <c r="C43" i="26"/>
  <c r="D42" i="26"/>
  <c r="C42" i="26"/>
  <c r="E41" i="26"/>
  <c r="D41" i="26"/>
  <c r="C41" i="26"/>
  <c r="D40" i="26"/>
  <c r="C40" i="26"/>
  <c r="D33" i="5"/>
  <c r="D39" i="26" s="1"/>
  <c r="C39" i="26"/>
  <c r="D32" i="5"/>
  <c r="D38" i="26" s="1"/>
  <c r="C38" i="26"/>
  <c r="D31" i="5"/>
  <c r="D37" i="26" s="1"/>
  <c r="C37" i="26"/>
  <c r="D30" i="5"/>
  <c r="D36" i="26" s="1"/>
  <c r="C36" i="26"/>
  <c r="D29" i="5"/>
  <c r="D35" i="26" s="1"/>
  <c r="C35" i="26"/>
  <c r="D28" i="5"/>
  <c r="D34" i="26" s="1"/>
  <c r="C34" i="26"/>
  <c r="D27" i="5"/>
  <c r="D33" i="26" s="1"/>
  <c r="C33" i="26"/>
  <c r="D26" i="5"/>
  <c r="D32" i="26" s="1"/>
  <c r="C32" i="26"/>
  <c r="D22" i="5"/>
  <c r="D28" i="26" s="1"/>
  <c r="C28" i="26"/>
  <c r="D21" i="5"/>
  <c r="D27" i="26" s="1"/>
  <c r="C27" i="26"/>
  <c r="D20" i="5"/>
  <c r="D26" i="26" s="1"/>
  <c r="C26" i="26"/>
  <c r="D19" i="5"/>
  <c r="D25" i="26" s="1"/>
  <c r="C25" i="26"/>
  <c r="D18" i="5"/>
  <c r="D24" i="26" s="1"/>
  <c r="C24" i="26"/>
  <c r="D17" i="5"/>
  <c r="D23" i="26" s="1"/>
  <c r="C23" i="26"/>
  <c r="D16" i="5"/>
  <c r="D22" i="26" s="1"/>
  <c r="C22" i="26"/>
  <c r="D15" i="5"/>
  <c r="D21" i="26" s="1"/>
  <c r="C21" i="26"/>
  <c r="AO22" i="5"/>
  <c r="AP99" i="5"/>
  <c r="AO99" i="5"/>
  <c r="AP98" i="5"/>
  <c r="AO98" i="5"/>
  <c r="AP97" i="5"/>
  <c r="AO97" i="5"/>
  <c r="AP96" i="5"/>
  <c r="AO96" i="5"/>
  <c r="AP95" i="5"/>
  <c r="AO95" i="5"/>
  <c r="AP94" i="5"/>
  <c r="AO94" i="5"/>
  <c r="AP93" i="5"/>
  <c r="AO93" i="5"/>
  <c r="AP92" i="5"/>
  <c r="AO92" i="5"/>
  <c r="AP88" i="5"/>
  <c r="AO88" i="5"/>
  <c r="AP87" i="5"/>
  <c r="AO87" i="5"/>
  <c r="AP86" i="5"/>
  <c r="AO86" i="5"/>
  <c r="AP85" i="5"/>
  <c r="AO85" i="5"/>
  <c r="AP84" i="5"/>
  <c r="AO84" i="5"/>
  <c r="AP83" i="5"/>
  <c r="AO83" i="5"/>
  <c r="AP82" i="5"/>
  <c r="AO82" i="5"/>
  <c r="AP81" i="5"/>
  <c r="AO81" i="5"/>
  <c r="AP77" i="5"/>
  <c r="AO77" i="5"/>
  <c r="AP76" i="5"/>
  <c r="AO76" i="5"/>
  <c r="AP75" i="5"/>
  <c r="AO75" i="5"/>
  <c r="AP74" i="5"/>
  <c r="AO74" i="5"/>
  <c r="AP73" i="5"/>
  <c r="AO73" i="5"/>
  <c r="AP72" i="5"/>
  <c r="AO72" i="5"/>
  <c r="AP71" i="5"/>
  <c r="AO71" i="5"/>
  <c r="AP70" i="5"/>
  <c r="AO70" i="5"/>
  <c r="AP66" i="5"/>
  <c r="AO66" i="5"/>
  <c r="AP65" i="5"/>
  <c r="AO65" i="5"/>
  <c r="AP64" i="5"/>
  <c r="AO64" i="5"/>
  <c r="AP63" i="5"/>
  <c r="AO63" i="5"/>
  <c r="AP62" i="5"/>
  <c r="AO62" i="5"/>
  <c r="AP61" i="5"/>
  <c r="AO61" i="5"/>
  <c r="AP60" i="5"/>
  <c r="AO60" i="5"/>
  <c r="AP59" i="5"/>
  <c r="AO59" i="5"/>
  <c r="AP55" i="5"/>
  <c r="AO55" i="5"/>
  <c r="AP54" i="5"/>
  <c r="AO54" i="5"/>
  <c r="AP53" i="5"/>
  <c r="AO53" i="5"/>
  <c r="AP52" i="5"/>
  <c r="AO52" i="5"/>
  <c r="AP51" i="5"/>
  <c r="AO51" i="5"/>
  <c r="AP50" i="5"/>
  <c r="AO50" i="5"/>
  <c r="AP49" i="5"/>
  <c r="AO49" i="5"/>
  <c r="AP48" i="5"/>
  <c r="AO48" i="5"/>
  <c r="AP44" i="5"/>
  <c r="AO44" i="5"/>
  <c r="AP43" i="5"/>
  <c r="AO43" i="5"/>
  <c r="AP42" i="5"/>
  <c r="AO42" i="5"/>
  <c r="AP41" i="5"/>
  <c r="AO41" i="5"/>
  <c r="AP40" i="5"/>
  <c r="AO40" i="5"/>
  <c r="AP39" i="5"/>
  <c r="AO39" i="5"/>
  <c r="AP38" i="5"/>
  <c r="AO38" i="5"/>
  <c r="AP37" i="5"/>
  <c r="AO37" i="5"/>
  <c r="AP33" i="5"/>
  <c r="AO33" i="5"/>
  <c r="AP32" i="5"/>
  <c r="AO32" i="5"/>
  <c r="AP31" i="5"/>
  <c r="AO31" i="5"/>
  <c r="AP30" i="5"/>
  <c r="AO30" i="5"/>
  <c r="AP29" i="5"/>
  <c r="AO29" i="5"/>
  <c r="AP28" i="5"/>
  <c r="AO28" i="5"/>
  <c r="AP27" i="5"/>
  <c r="AO27" i="5"/>
  <c r="AP26" i="5"/>
  <c r="AO26" i="5"/>
  <c r="AP22" i="5"/>
  <c r="AP21" i="5"/>
  <c r="AO21" i="5"/>
  <c r="AP20" i="5"/>
  <c r="AO20" i="5"/>
  <c r="AP19" i="5"/>
  <c r="AO19" i="5"/>
  <c r="AP18" i="5"/>
  <c r="AO18" i="5"/>
  <c r="AP17" i="5"/>
  <c r="AO17" i="5"/>
  <c r="AP16" i="5"/>
  <c r="AO16" i="5"/>
  <c r="AO15" i="5"/>
  <c r="AP15" i="5"/>
  <c r="AF13" i="5"/>
  <c r="AG13" i="5"/>
  <c r="AH13" i="5"/>
  <c r="AL13" i="5"/>
  <c r="AI13" i="5"/>
  <c r="AJ13" i="5"/>
  <c r="AK13" i="5"/>
  <c r="AM13" i="5"/>
  <c r="AO13" i="5"/>
  <c r="AP13" i="5"/>
  <c r="L5" i="5"/>
  <c r="L6" i="5" s="1"/>
  <c r="U13" i="5"/>
  <c r="V13" i="5"/>
  <c r="W13" i="5"/>
  <c r="X13" i="5"/>
  <c r="Y13" i="5"/>
  <c r="Z13" i="5"/>
  <c r="AA13" i="5"/>
  <c r="AB13" i="5"/>
  <c r="AC13" i="5"/>
  <c r="AD13" i="5"/>
  <c r="AE13" i="5"/>
  <c r="J13" i="5"/>
  <c r="K13" i="5"/>
  <c r="L13" i="5"/>
  <c r="M13" i="5"/>
  <c r="N13" i="5"/>
  <c r="O13" i="5"/>
  <c r="P13" i="5"/>
  <c r="Q13" i="5"/>
  <c r="R13" i="5"/>
  <c r="S13" i="5"/>
  <c r="T13" i="5"/>
  <c r="I13" i="5"/>
  <c r="C6" i="26" l="1"/>
  <c r="E6" i="26" s="1"/>
  <c r="AN83" i="5"/>
  <c r="AN41" i="5"/>
  <c r="F3" i="5"/>
  <c r="B10" i="26" s="1"/>
  <c r="AN18" i="5"/>
  <c r="AN61" i="5"/>
  <c r="AN59" i="5"/>
  <c r="AN49" i="5"/>
  <c r="AN71" i="5"/>
  <c r="AN50" i="5"/>
  <c r="AN48" i="5"/>
  <c r="AN62" i="5"/>
  <c r="AN60" i="5"/>
  <c r="AN16" i="5"/>
  <c r="S89" i="5"/>
  <c r="AE89" i="5"/>
  <c r="AE56" i="5"/>
  <c r="AL78" i="5"/>
  <c r="H67" i="5"/>
  <c r="H73" i="26" s="1"/>
  <c r="AN39" i="5"/>
  <c r="AN51" i="5"/>
  <c r="AK67" i="5"/>
  <c r="AN72" i="5"/>
  <c r="J78" i="5"/>
  <c r="N56" i="5"/>
  <c r="R78" i="5"/>
  <c r="T67" i="5"/>
  <c r="X56" i="5"/>
  <c r="AC89" i="5"/>
  <c r="AN92" i="5"/>
  <c r="F100" i="5"/>
  <c r="F106" i="26" s="1"/>
  <c r="G98" i="26"/>
  <c r="AK100" i="5"/>
  <c r="AK56" i="5"/>
  <c r="AJ56" i="5"/>
  <c r="AI78" i="5"/>
  <c r="AL100" i="5"/>
  <c r="AL56" i="5"/>
  <c r="I78" i="5"/>
  <c r="I56" i="5"/>
  <c r="K89" i="5"/>
  <c r="K67" i="5"/>
  <c r="L67" i="5"/>
  <c r="M78" i="5"/>
  <c r="O100" i="5"/>
  <c r="O56" i="5"/>
  <c r="Q89" i="5"/>
  <c r="S78" i="5"/>
  <c r="T100" i="5"/>
  <c r="T78" i="5"/>
  <c r="T56" i="5"/>
  <c r="U67" i="5"/>
  <c r="V56" i="5"/>
  <c r="W78" i="5"/>
  <c r="Y100" i="5"/>
  <c r="Y67" i="5"/>
  <c r="Y56" i="5"/>
  <c r="Z78" i="5"/>
  <c r="AA89" i="5"/>
  <c r="AB89" i="5"/>
  <c r="AB78" i="5"/>
  <c r="AC56" i="5"/>
  <c r="AD78" i="5"/>
  <c r="AF67" i="5"/>
  <c r="AF56" i="5"/>
  <c r="AG67" i="5"/>
  <c r="AH89" i="5"/>
  <c r="AN17" i="5"/>
  <c r="K100" i="5"/>
  <c r="M89" i="5"/>
  <c r="N78" i="5"/>
  <c r="Q100" i="5"/>
  <c r="R100" i="5"/>
  <c r="R89" i="5"/>
  <c r="R67" i="5"/>
  <c r="U78" i="5"/>
  <c r="V89" i="5"/>
  <c r="W89" i="5"/>
  <c r="AA100" i="5"/>
  <c r="AB100" i="5"/>
  <c r="AC100" i="5"/>
  <c r="AC78" i="5"/>
  <c r="AC67" i="5"/>
  <c r="AD67" i="5"/>
  <c r="AH100" i="5"/>
  <c r="AN93" i="5"/>
  <c r="AN40" i="5"/>
  <c r="AN38" i="5"/>
  <c r="AN30" i="5"/>
  <c r="I67" i="5"/>
  <c r="T89" i="5"/>
  <c r="AA56" i="5"/>
  <c r="H78" i="5"/>
  <c r="H84" i="26" s="1"/>
  <c r="AJ78" i="5"/>
  <c r="AI100" i="5"/>
  <c r="AL89" i="5"/>
  <c r="J100" i="5"/>
  <c r="J89" i="5"/>
  <c r="P67" i="5"/>
  <c r="Q56" i="5"/>
  <c r="J6" i="5"/>
  <c r="J7" i="5" s="1"/>
  <c r="F14" i="26" s="1"/>
  <c r="E67" i="5"/>
  <c r="E73" i="26" s="1"/>
  <c r="AN82" i="5"/>
  <c r="G45" i="5"/>
  <c r="G51" i="26" s="1"/>
  <c r="AQ56" i="5"/>
  <c r="AF100" i="5"/>
  <c r="AH56" i="5"/>
  <c r="AK78" i="5"/>
  <c r="AJ89" i="5"/>
  <c r="AI45" i="5"/>
  <c r="AL45" i="5"/>
  <c r="L78" i="5"/>
  <c r="N67" i="5"/>
  <c r="O67" i="5"/>
  <c r="AN52" i="5"/>
  <c r="AN26" i="5"/>
  <c r="G58" i="26"/>
  <c r="F67" i="5"/>
  <c r="F73" i="26" s="1"/>
  <c r="AN29" i="5"/>
  <c r="AN63" i="5"/>
  <c r="G69" i="26"/>
  <c r="G43" i="26"/>
  <c r="AN37" i="5"/>
  <c r="G67" i="5"/>
  <c r="G76" i="26"/>
  <c r="G78" i="5"/>
  <c r="AN70" i="5"/>
  <c r="G56" i="5"/>
  <c r="G54" i="26"/>
  <c r="F89" i="5"/>
  <c r="F68" i="26"/>
  <c r="E78" i="5"/>
  <c r="E84" i="26" s="1"/>
  <c r="AQ23" i="5"/>
  <c r="AQ45" i="5"/>
  <c r="AQ67" i="5"/>
  <c r="AQ89" i="5"/>
  <c r="AQ100" i="5"/>
  <c r="H100" i="5"/>
  <c r="H106" i="26" s="1"/>
  <c r="AJ100" i="5"/>
  <c r="AJ67" i="5"/>
  <c r="AI67" i="5"/>
  <c r="E69" i="26"/>
  <c r="I89" i="5"/>
  <c r="J56" i="5"/>
  <c r="J45" i="5"/>
  <c r="K78" i="5"/>
  <c r="K56" i="5"/>
  <c r="M67" i="5"/>
  <c r="M56" i="5"/>
  <c r="N34" i="5"/>
  <c r="O89" i="5"/>
  <c r="O78" i="5"/>
  <c r="O45" i="5"/>
  <c r="P89" i="5"/>
  <c r="P56" i="5"/>
  <c r="Q78" i="5"/>
  <c r="Q67" i="5"/>
  <c r="R56" i="5"/>
  <c r="S100" i="5"/>
  <c r="S67" i="5"/>
  <c r="S56" i="5"/>
  <c r="S45" i="5"/>
  <c r="U100" i="5"/>
  <c r="U89" i="5"/>
  <c r="U56" i="5"/>
  <c r="V100" i="5"/>
  <c r="V78" i="5"/>
  <c r="V67" i="5"/>
  <c r="W100" i="5"/>
  <c r="W67" i="5"/>
  <c r="W56" i="5"/>
  <c r="X100" i="5"/>
  <c r="X89" i="5"/>
  <c r="X78" i="5"/>
  <c r="X67" i="5"/>
  <c r="X45" i="5"/>
  <c r="Y89" i="5"/>
  <c r="Y78" i="5"/>
  <c r="Z100" i="5"/>
  <c r="Z89" i="5"/>
  <c r="Z67" i="5"/>
  <c r="Z56" i="5"/>
  <c r="AA78" i="5"/>
  <c r="AA67" i="5"/>
  <c r="AB67" i="5"/>
  <c r="AB56" i="5"/>
  <c r="AB23" i="5"/>
  <c r="AD100" i="5"/>
  <c r="AD89" i="5"/>
  <c r="AD56" i="5"/>
  <c r="AE100" i="5"/>
  <c r="AE78" i="5"/>
  <c r="AE67" i="5"/>
  <c r="AF89" i="5"/>
  <c r="AF78" i="5"/>
  <c r="AG100" i="5"/>
  <c r="AG89" i="5"/>
  <c r="AG78" i="5"/>
  <c r="AG56" i="5"/>
  <c r="AG45" i="5"/>
  <c r="AH78" i="5"/>
  <c r="AH67" i="5"/>
  <c r="AQ78" i="5"/>
  <c r="H55" i="26"/>
  <c r="H56" i="5"/>
  <c r="H62" i="26" s="1"/>
  <c r="E89" i="26"/>
  <c r="E89" i="5"/>
  <c r="E95" i="26" s="1"/>
  <c r="E56" i="26"/>
  <c r="E56" i="5"/>
  <c r="E62" i="26" s="1"/>
  <c r="F56" i="26"/>
  <c r="F56" i="5"/>
  <c r="H89" i="5"/>
  <c r="H95" i="26" s="1"/>
  <c r="H87" i="26"/>
  <c r="G89" i="5"/>
  <c r="AN81" i="5"/>
  <c r="AN94" i="5"/>
  <c r="G45" i="26"/>
  <c r="AI56" i="5"/>
  <c r="AL67" i="5"/>
  <c r="I100" i="5"/>
  <c r="J67" i="5"/>
  <c r="L100" i="5"/>
  <c r="L89" i="5"/>
  <c r="L56" i="5"/>
  <c r="M100" i="5"/>
  <c r="N100" i="5"/>
  <c r="N89" i="5"/>
  <c r="P100" i="5"/>
  <c r="P78" i="5"/>
  <c r="G100" i="5"/>
  <c r="AK89" i="5"/>
  <c r="AI34" i="5"/>
  <c r="AI89" i="5"/>
  <c r="F45" i="5"/>
  <c r="F51" i="26" s="1"/>
  <c r="F78" i="5"/>
  <c r="E100" i="5"/>
  <c r="E106" i="26" s="1"/>
  <c r="Y34" i="5"/>
  <c r="Z34" i="5"/>
  <c r="Q45" i="5"/>
  <c r="T45" i="5"/>
  <c r="U45" i="5"/>
  <c r="Z45" i="5"/>
  <c r="G47" i="26"/>
  <c r="I45" i="5"/>
  <c r="P45" i="5"/>
  <c r="AA45" i="5"/>
  <c r="AE45" i="5"/>
  <c r="AF45" i="5"/>
  <c r="AH45" i="5"/>
  <c r="AJ45" i="5"/>
  <c r="V45" i="5"/>
  <c r="AK45" i="5"/>
  <c r="K45" i="5"/>
  <c r="L45" i="5"/>
  <c r="M45" i="5"/>
  <c r="N45" i="5"/>
  <c r="R45" i="5"/>
  <c r="W45" i="5"/>
  <c r="Y45" i="5"/>
  <c r="AB45" i="5"/>
  <c r="AC45" i="5"/>
  <c r="AD45" i="5"/>
  <c r="H45" i="5"/>
  <c r="H51" i="26" s="1"/>
  <c r="E45" i="5"/>
  <c r="E51" i="26" s="1"/>
  <c r="F43" i="26"/>
  <c r="AN15" i="5"/>
  <c r="AJ34" i="5"/>
  <c r="R34" i="5"/>
  <c r="V34" i="5"/>
  <c r="AC34" i="5"/>
  <c r="AG34" i="5"/>
  <c r="AN28" i="5"/>
  <c r="E34" i="5"/>
  <c r="E40" i="26" s="1"/>
  <c r="AN27" i="5"/>
  <c r="AK34" i="5"/>
  <c r="AL34" i="5"/>
  <c r="I34" i="5"/>
  <c r="J34" i="5"/>
  <c r="K34" i="5"/>
  <c r="L34" i="5"/>
  <c r="M34" i="5"/>
  <c r="O34" i="5"/>
  <c r="P34" i="5"/>
  <c r="Q34" i="5"/>
  <c r="S34" i="5"/>
  <c r="T34" i="5"/>
  <c r="U34" i="5"/>
  <c r="W34" i="5"/>
  <c r="X34" i="5"/>
  <c r="AA34" i="5"/>
  <c r="AB34" i="5"/>
  <c r="AD34" i="5"/>
  <c r="AE34" i="5"/>
  <c r="AF34" i="5"/>
  <c r="AH34" i="5"/>
  <c r="AQ34" i="5"/>
  <c r="G32" i="26"/>
  <c r="G34" i="5"/>
  <c r="H23" i="5"/>
  <c r="H29" i="26" s="1"/>
  <c r="AL23" i="5"/>
  <c r="P23" i="5"/>
  <c r="Q23" i="5"/>
  <c r="W23" i="5"/>
  <c r="AE23" i="5"/>
  <c r="I23" i="5"/>
  <c r="J23" i="5"/>
  <c r="K23" i="5"/>
  <c r="L23" i="5"/>
  <c r="O23" i="5"/>
  <c r="S23" i="5"/>
  <c r="T23" i="5"/>
  <c r="X23" i="5"/>
  <c r="AC23" i="5"/>
  <c r="AD23" i="5"/>
  <c r="AN19" i="5"/>
  <c r="M23" i="5"/>
  <c r="N23" i="5"/>
  <c r="R23" i="5"/>
  <c r="U23" i="5"/>
  <c r="V23" i="5"/>
  <c r="Y23" i="5"/>
  <c r="Z23" i="5"/>
  <c r="AA23" i="5"/>
  <c r="AF23" i="5"/>
  <c r="AG23" i="5"/>
  <c r="AH23" i="5"/>
  <c r="AK23" i="5"/>
  <c r="G22" i="26"/>
  <c r="AJ23" i="5"/>
  <c r="AI23" i="5"/>
  <c r="G35" i="26"/>
  <c r="H34" i="5"/>
  <c r="H40" i="26" s="1"/>
  <c r="F34" i="5"/>
  <c r="G24" i="26"/>
  <c r="F23" i="5"/>
  <c r="E23" i="5"/>
  <c r="G23" i="5"/>
  <c r="F22" i="26"/>
  <c r="D12" i="26"/>
  <c r="D13" i="26"/>
  <c r="H7" i="5"/>
  <c r="D14" i="26" s="1"/>
  <c r="H8" i="5"/>
  <c r="D15" i="26" s="1"/>
  <c r="L7" i="5"/>
  <c r="L8" i="5"/>
  <c r="F12" i="26"/>
  <c r="E4" i="26"/>
  <c r="F4" i="26" s="1"/>
  <c r="J8" i="5" l="1"/>
  <c r="F15" i="26" s="1"/>
  <c r="F13" i="26"/>
  <c r="AN100" i="5"/>
  <c r="AM100" i="5" s="1"/>
  <c r="AN67" i="5"/>
  <c r="AM67" i="5" s="1"/>
  <c r="AN45" i="5"/>
  <c r="AM45" i="5" s="1"/>
  <c r="AN56" i="5"/>
  <c r="AM56" i="5" s="1"/>
  <c r="AI79" i="5"/>
  <c r="AJ79" i="5"/>
  <c r="AN89" i="5"/>
  <c r="AM89" i="5" s="1"/>
  <c r="AI101" i="5"/>
  <c r="AN78" i="5"/>
  <c r="AM78" i="5" s="1"/>
  <c r="AL46" i="5"/>
  <c r="H101" i="5"/>
  <c r="H107" i="26" s="1"/>
  <c r="AJ101" i="5"/>
  <c r="AI46" i="5"/>
  <c r="AK79" i="5"/>
  <c r="Z104" i="5"/>
  <c r="Z108" i="5" s="1"/>
  <c r="AN23" i="5"/>
  <c r="AM23" i="5" s="1"/>
  <c r="AJ46" i="5"/>
  <c r="G68" i="5"/>
  <c r="G74" i="26" s="1"/>
  <c r="AK46" i="5"/>
  <c r="AK90" i="5"/>
  <c r="AJ90" i="5"/>
  <c r="AI90" i="5"/>
  <c r="AJ57" i="5"/>
  <c r="AI57" i="5"/>
  <c r="AK57" i="5"/>
  <c r="G90" i="5"/>
  <c r="G96" i="26" s="1"/>
  <c r="F95" i="26"/>
  <c r="F90" i="5"/>
  <c r="F96" i="26" s="1"/>
  <c r="H90" i="5"/>
  <c r="H96" i="26" s="1"/>
  <c r="AL101" i="5"/>
  <c r="G106" i="26"/>
  <c r="F57" i="5"/>
  <c r="F63" i="26" s="1"/>
  <c r="F62" i="26"/>
  <c r="G57" i="5"/>
  <c r="G63" i="26" s="1"/>
  <c r="H57" i="5"/>
  <c r="H63" i="26" s="1"/>
  <c r="AL79" i="5"/>
  <c r="G84" i="26"/>
  <c r="AI104" i="5"/>
  <c r="AQ14" i="5"/>
  <c r="G101" i="5"/>
  <c r="G107" i="26" s="1"/>
  <c r="AI68" i="5"/>
  <c r="AK68" i="5"/>
  <c r="AJ68" i="5"/>
  <c r="AL57" i="5"/>
  <c r="G62" i="26"/>
  <c r="G73" i="26"/>
  <c r="AL68" i="5"/>
  <c r="AL90" i="5"/>
  <c r="G95" i="26"/>
  <c r="H79" i="5"/>
  <c r="H85" i="26" s="1"/>
  <c r="F84" i="26"/>
  <c r="G79" i="5"/>
  <c r="G85" i="26" s="1"/>
  <c r="F79" i="5"/>
  <c r="F85" i="26" s="1"/>
  <c r="F68" i="5"/>
  <c r="F74" i="26" s="1"/>
  <c r="AI35" i="5"/>
  <c r="Y104" i="5"/>
  <c r="Y108" i="5" s="1"/>
  <c r="F101" i="5"/>
  <c r="F107" i="26" s="1"/>
  <c r="AK101" i="5"/>
  <c r="H68" i="5"/>
  <c r="H74" i="26" s="1"/>
  <c r="N104" i="5"/>
  <c r="N108" i="5" s="1"/>
  <c r="V104" i="5"/>
  <c r="V108" i="5" s="1"/>
  <c r="AB104" i="5"/>
  <c r="H46" i="5"/>
  <c r="H52" i="26" s="1"/>
  <c r="G46" i="5"/>
  <c r="G52" i="26" s="1"/>
  <c r="F46" i="5"/>
  <c r="F52" i="26" s="1"/>
  <c r="M104" i="5"/>
  <c r="X104" i="5"/>
  <c r="X108" i="5" s="1"/>
  <c r="AE104" i="5"/>
  <c r="AE108" i="5" s="1"/>
  <c r="AN34" i="5"/>
  <c r="AM34" i="5" s="1"/>
  <c r="AC104" i="5"/>
  <c r="AC108" i="5" s="1"/>
  <c r="O104" i="5"/>
  <c r="O108" i="5" s="1"/>
  <c r="AJ104" i="5"/>
  <c r="AG104" i="5"/>
  <c r="AG108" i="5" s="1"/>
  <c r="AH104" i="5"/>
  <c r="AH108" i="5" s="1"/>
  <c r="W104" i="5"/>
  <c r="W108" i="5" s="1"/>
  <c r="R104" i="5"/>
  <c r="R108" i="5" s="1"/>
  <c r="AD104" i="5"/>
  <c r="AD108" i="5" s="1"/>
  <c r="S104" i="5"/>
  <c r="S108" i="5" s="1"/>
  <c r="Q104" i="5"/>
  <c r="Q108" i="5" s="1"/>
  <c r="AL35" i="5"/>
  <c r="F104" i="5"/>
  <c r="F105" i="5" s="1"/>
  <c r="G40" i="26"/>
  <c r="J104" i="5"/>
  <c r="AA104" i="5"/>
  <c r="AA108" i="5" s="1"/>
  <c r="T104" i="5"/>
  <c r="AF104" i="5"/>
  <c r="AF108" i="5" s="1"/>
  <c r="AK104" i="5"/>
  <c r="U104" i="5"/>
  <c r="U108" i="5" s="1"/>
  <c r="AK35" i="5"/>
  <c r="L104" i="5"/>
  <c r="L108" i="5" s="1"/>
  <c r="AJ35" i="5"/>
  <c r="I104" i="5"/>
  <c r="I108" i="5" s="1"/>
  <c r="P104" i="5"/>
  <c r="K104" i="5"/>
  <c r="AL104" i="5"/>
  <c r="H104" i="5"/>
  <c r="H105" i="5" s="1"/>
  <c r="H111" i="26" s="1"/>
  <c r="AI24" i="5"/>
  <c r="AJ24" i="5"/>
  <c r="AK24" i="5"/>
  <c r="F29" i="26"/>
  <c r="H24" i="5"/>
  <c r="H30" i="26" s="1"/>
  <c r="F40" i="26"/>
  <c r="G35" i="5"/>
  <c r="G41" i="26" s="1"/>
  <c r="F35" i="5"/>
  <c r="F41" i="26" s="1"/>
  <c r="H35" i="5"/>
  <c r="H41" i="26" s="1"/>
  <c r="E29" i="26"/>
  <c r="E105" i="5"/>
  <c r="AL24" i="5"/>
  <c r="G29" i="26"/>
  <c r="G104" i="5"/>
  <c r="G24" i="5"/>
  <c r="G30" i="26" s="1"/>
  <c r="F24" i="5"/>
  <c r="F30" i="26" s="1"/>
  <c r="C9" i="5" l="1"/>
  <c r="E91" i="5" s="1"/>
  <c r="E97" i="26" s="1"/>
  <c r="AN104" i="5"/>
  <c r="AN14" i="5" s="1"/>
  <c r="AI106" i="5"/>
  <c r="AI14" i="5" s="1"/>
  <c r="F110" i="26"/>
  <c r="H110" i="26"/>
  <c r="AK106" i="5"/>
  <c r="AK14" i="5" s="1"/>
  <c r="AJ106" i="5"/>
  <c r="AJ14" i="5" s="1"/>
  <c r="E14" i="5"/>
  <c r="D111" i="26"/>
  <c r="AL106" i="5"/>
  <c r="AL14" i="5" s="1"/>
  <c r="G110" i="26"/>
  <c r="G105" i="5"/>
  <c r="G111" i="26" s="1"/>
  <c r="F111" i="26"/>
  <c r="E80" i="5" l="1"/>
  <c r="E86" i="26" s="1"/>
  <c r="L103" i="5"/>
  <c r="L25" i="5" s="1"/>
  <c r="Q103" i="5"/>
  <c r="Q25" i="5" s="1"/>
  <c r="S103" i="5"/>
  <c r="S69" i="5" s="1"/>
  <c r="AD103" i="5"/>
  <c r="AD91" i="5" s="1"/>
  <c r="AC103" i="5"/>
  <c r="AC58" i="5" s="1"/>
  <c r="E25" i="5"/>
  <c r="E31" i="26" s="1"/>
  <c r="AG103" i="5"/>
  <c r="AG36" i="5" s="1"/>
  <c r="U103" i="5"/>
  <c r="U80" i="5" s="1"/>
  <c r="E58" i="5"/>
  <c r="E64" i="26" s="1"/>
  <c r="O103" i="5"/>
  <c r="O25" i="5" s="1"/>
  <c r="C11" i="5"/>
  <c r="C18" i="26" s="1"/>
  <c r="X103" i="5"/>
  <c r="X36" i="5" s="1"/>
  <c r="T103" i="5"/>
  <c r="T36" i="5" s="1"/>
  <c r="K103" i="5"/>
  <c r="K102" i="5" s="1"/>
  <c r="E109" i="5"/>
  <c r="D115" i="26" s="1"/>
  <c r="C10" i="5"/>
  <c r="E10" i="5" s="1"/>
  <c r="E17" i="26" s="1"/>
  <c r="E9" i="5"/>
  <c r="Z103" i="5"/>
  <c r="Z36" i="5" s="1"/>
  <c r="R103" i="5"/>
  <c r="R47" i="5" s="1"/>
  <c r="AE103" i="5"/>
  <c r="AE69" i="5" s="1"/>
  <c r="AF103" i="5"/>
  <c r="AF69" i="5" s="1"/>
  <c r="AB103" i="5"/>
  <c r="E36" i="5"/>
  <c r="E42" i="26" s="1"/>
  <c r="C12" i="5"/>
  <c r="P103" i="5"/>
  <c r="P25" i="5" s="1"/>
  <c r="E102" i="5"/>
  <c r="E108" i="26" s="1"/>
  <c r="V103" i="5"/>
  <c r="V36" i="5" s="1"/>
  <c r="AH103" i="5"/>
  <c r="AH91" i="5" s="1"/>
  <c r="J103" i="5"/>
  <c r="J47" i="5" s="1"/>
  <c r="C16" i="26"/>
  <c r="D113" i="26" s="1"/>
  <c r="AA103" i="5"/>
  <c r="AA80" i="5" s="1"/>
  <c r="N103" i="5"/>
  <c r="N102" i="5" s="1"/>
  <c r="W103" i="5"/>
  <c r="W58" i="5" s="1"/>
  <c r="M103" i="5"/>
  <c r="M102" i="5" s="1"/>
  <c r="Y103" i="5"/>
  <c r="Y80" i="5" s="1"/>
  <c r="E47" i="5"/>
  <c r="E53" i="26" s="1"/>
  <c r="I103" i="5"/>
  <c r="I36" i="5" s="1"/>
  <c r="E69" i="5"/>
  <c r="E75" i="26" s="1"/>
  <c r="AM104" i="5"/>
  <c r="AM14" i="5" s="1"/>
  <c r="H106" i="5"/>
  <c r="H14" i="5" s="1"/>
  <c r="G106" i="5"/>
  <c r="G14" i="5" s="1"/>
  <c r="F106" i="5"/>
  <c r="Y25" i="5" l="1"/>
  <c r="AG106" i="5"/>
  <c r="AG14" i="5" s="1"/>
  <c r="AG80" i="5"/>
  <c r="Q80" i="5"/>
  <c r="S106" i="5"/>
  <c r="S14" i="5" s="1"/>
  <c r="S36" i="5"/>
  <c r="S102" i="5"/>
  <c r="AG47" i="5"/>
  <c r="AG102" i="5"/>
  <c r="S47" i="5"/>
  <c r="V69" i="5"/>
  <c r="G109" i="5"/>
  <c r="G115" i="26" s="1"/>
  <c r="S58" i="5"/>
  <c r="AG25" i="5"/>
  <c r="AG69" i="5"/>
  <c r="V80" i="5"/>
  <c r="V106" i="5"/>
  <c r="V14" i="5" s="1"/>
  <c r="Y36" i="5"/>
  <c r="Q102" i="5"/>
  <c r="AG91" i="5"/>
  <c r="S25" i="5"/>
  <c r="S91" i="5"/>
  <c r="S80" i="5"/>
  <c r="AG58" i="5"/>
  <c r="R91" i="5"/>
  <c r="K80" i="5"/>
  <c r="Y58" i="5"/>
  <c r="V47" i="5"/>
  <c r="V102" i="5"/>
  <c r="AA106" i="5"/>
  <c r="AA14" i="5" s="1"/>
  <c r="R106" i="5"/>
  <c r="R14" i="5" s="1"/>
  <c r="O102" i="5"/>
  <c r="Y102" i="5"/>
  <c r="V58" i="5"/>
  <c r="V25" i="5"/>
  <c r="V91" i="5"/>
  <c r="AA36" i="5"/>
  <c r="Y106" i="5"/>
  <c r="Y14" i="5" s="1"/>
  <c r="AA47" i="5"/>
  <c r="K25" i="5"/>
  <c r="O80" i="5"/>
  <c r="Z47" i="5"/>
  <c r="Z80" i="5"/>
  <c r="AC25" i="5"/>
  <c r="Q58" i="5"/>
  <c r="Q47" i="5"/>
  <c r="O91" i="5"/>
  <c r="P69" i="5"/>
  <c r="X102" i="5"/>
  <c r="L69" i="5"/>
  <c r="J80" i="5"/>
  <c r="L91" i="5"/>
  <c r="O58" i="5"/>
  <c r="AC106" i="5"/>
  <c r="AC14" i="5" s="1"/>
  <c r="O47" i="5"/>
  <c r="L80" i="5"/>
  <c r="J58" i="5"/>
  <c r="Q91" i="5"/>
  <c r="P47" i="5"/>
  <c r="O36" i="5"/>
  <c r="K69" i="5"/>
  <c r="U47" i="5"/>
  <c r="X91" i="5"/>
  <c r="U58" i="5"/>
  <c r="T58" i="5"/>
  <c r="T80" i="5"/>
  <c r="AC47" i="5"/>
  <c r="Q106" i="5"/>
  <c r="Q14" i="5" s="1"/>
  <c r="K106" i="5"/>
  <c r="K14" i="5" s="1"/>
  <c r="AC91" i="5"/>
  <c r="J25" i="5"/>
  <c r="U106" i="5"/>
  <c r="U14" i="5" s="1"/>
  <c r="M106" i="5"/>
  <c r="M14" i="5" s="1"/>
  <c r="AF25" i="5"/>
  <c r="M58" i="5"/>
  <c r="U25" i="5"/>
  <c r="AC69" i="5"/>
  <c r="L58" i="5"/>
  <c r="L102" i="5"/>
  <c r="J69" i="5"/>
  <c r="P91" i="5"/>
  <c r="AD106" i="5"/>
  <c r="AD14" i="5" s="1"/>
  <c r="P58" i="5"/>
  <c r="O106" i="5"/>
  <c r="O14" i="5" s="1"/>
  <c r="Q69" i="5"/>
  <c r="O69" i="5"/>
  <c r="Q36" i="5"/>
  <c r="L106" i="5"/>
  <c r="L14" i="5" s="1"/>
  <c r="AD69" i="5"/>
  <c r="T25" i="5"/>
  <c r="K47" i="5"/>
  <c r="K36" i="5"/>
  <c r="T102" i="5"/>
  <c r="K58" i="5"/>
  <c r="K91" i="5"/>
  <c r="J36" i="5"/>
  <c r="X25" i="5"/>
  <c r="W106" i="5"/>
  <c r="W14" i="5" s="1"/>
  <c r="Z25" i="5"/>
  <c r="E11" i="5"/>
  <c r="G102" i="5" s="1"/>
  <c r="G108" i="26" s="1"/>
  <c r="N80" i="5"/>
  <c r="N25" i="5"/>
  <c r="N106" i="5"/>
  <c r="N14" i="5" s="1"/>
  <c r="N91" i="5"/>
  <c r="C19" i="26"/>
  <c r="E12" i="5"/>
  <c r="H109" i="5"/>
  <c r="H115" i="26" s="1"/>
  <c r="I47" i="5"/>
  <c r="I69" i="5"/>
  <c r="I102" i="5"/>
  <c r="I25" i="5"/>
  <c r="I91" i="5"/>
  <c r="I58" i="5"/>
  <c r="M47" i="5"/>
  <c r="M25" i="5"/>
  <c r="M80" i="5"/>
  <c r="M69" i="5"/>
  <c r="M91" i="5"/>
  <c r="M36" i="5"/>
  <c r="AB69" i="5"/>
  <c r="AB25" i="5"/>
  <c r="AB58" i="5"/>
  <c r="AB91" i="5"/>
  <c r="AB102" i="5"/>
  <c r="AB80" i="5"/>
  <c r="AB36" i="5"/>
  <c r="AB106" i="5"/>
  <c r="AB14" i="5" s="1"/>
  <c r="AB47" i="5"/>
  <c r="Z58" i="5"/>
  <c r="Z102" i="5"/>
  <c r="Z69" i="5"/>
  <c r="Z91" i="5"/>
  <c r="Z106" i="5"/>
  <c r="Z14" i="5" s="1"/>
  <c r="AH47" i="5"/>
  <c r="AH80" i="5"/>
  <c r="U69" i="5"/>
  <c r="N69" i="5"/>
  <c r="U36" i="5"/>
  <c r="P102" i="5"/>
  <c r="X106" i="5"/>
  <c r="X14" i="5" s="1"/>
  <c r="AH69" i="5"/>
  <c r="L36" i="5"/>
  <c r="AH106" i="5"/>
  <c r="AH14" i="5" s="1"/>
  <c r="U91" i="5"/>
  <c r="X58" i="5"/>
  <c r="P36" i="5"/>
  <c r="AH36" i="5"/>
  <c r="J91" i="5"/>
  <c r="T47" i="5"/>
  <c r="T106" i="5"/>
  <c r="T14" i="5" s="1"/>
  <c r="J102" i="5"/>
  <c r="AD58" i="5"/>
  <c r="X47" i="5"/>
  <c r="N58" i="5"/>
  <c r="T69" i="5"/>
  <c r="AE58" i="5"/>
  <c r="AE102" i="5"/>
  <c r="AE80" i="5"/>
  <c r="AE25" i="5"/>
  <c r="AE106" i="5"/>
  <c r="AE14" i="5" s="1"/>
  <c r="AE91" i="5"/>
  <c r="AE36" i="5"/>
  <c r="AE47" i="5"/>
  <c r="C17" i="26"/>
  <c r="F109" i="5"/>
  <c r="F115" i="26" s="1"/>
  <c r="W91" i="5"/>
  <c r="W102" i="5"/>
  <c r="W69" i="5"/>
  <c r="W47" i="5"/>
  <c r="W80" i="5"/>
  <c r="AF91" i="5"/>
  <c r="AF106" i="5"/>
  <c r="AF14" i="5" s="1"/>
  <c r="AF80" i="5"/>
  <c r="AF47" i="5"/>
  <c r="AF102" i="5"/>
  <c r="AF58" i="5"/>
  <c r="Y91" i="5"/>
  <c r="Y69" i="5"/>
  <c r="Y47" i="5"/>
  <c r="AA69" i="5"/>
  <c r="AA102" i="5"/>
  <c r="AA58" i="5"/>
  <c r="AA91" i="5"/>
  <c r="AA25" i="5"/>
  <c r="R36" i="5"/>
  <c r="R80" i="5"/>
  <c r="R69" i="5"/>
  <c r="R102" i="5"/>
  <c r="R25" i="5"/>
  <c r="R58" i="5"/>
  <c r="AH102" i="5"/>
  <c r="AD102" i="5"/>
  <c r="AD36" i="5"/>
  <c r="U102" i="5"/>
  <c r="AC36" i="5"/>
  <c r="P80" i="5"/>
  <c r="AH25" i="5"/>
  <c r="L47" i="5"/>
  <c r="AH58" i="5"/>
  <c r="AC102" i="5"/>
  <c r="X69" i="5"/>
  <c r="P106" i="5"/>
  <c r="P14" i="5" s="1"/>
  <c r="T91" i="5"/>
  <c r="J106" i="5"/>
  <c r="J14" i="5" s="1"/>
  <c r="AC80" i="5"/>
  <c r="AD47" i="5"/>
  <c r="X80" i="5"/>
  <c r="AD25" i="5"/>
  <c r="AD80" i="5"/>
  <c r="W25" i="5"/>
  <c r="I80" i="5"/>
  <c r="AF36" i="5"/>
  <c r="N36" i="5"/>
  <c r="W36" i="5"/>
  <c r="I106" i="5"/>
  <c r="I14" i="5" s="1"/>
  <c r="N47" i="5"/>
  <c r="F36" i="5"/>
  <c r="F42" i="26" s="1"/>
  <c r="F91" i="5"/>
  <c r="F97" i="26" s="1"/>
  <c r="F107" i="5"/>
  <c r="F113" i="26" s="1"/>
  <c r="F58" i="5"/>
  <c r="F64" i="26" s="1"/>
  <c r="G10" i="5"/>
  <c r="G17" i="26" s="1"/>
  <c r="F25" i="5"/>
  <c r="F31" i="26" s="1"/>
  <c r="F47" i="5"/>
  <c r="F53" i="26" s="1"/>
  <c r="F102" i="5"/>
  <c r="F108" i="26" s="1"/>
  <c r="F69" i="5"/>
  <c r="F75" i="26" s="1"/>
  <c r="F108" i="5"/>
  <c r="F114" i="26" s="1"/>
  <c r="F80" i="5"/>
  <c r="F86" i="26" s="1"/>
  <c r="H112" i="26"/>
  <c r="G112" i="26"/>
  <c r="F112" i="26"/>
  <c r="F14" i="5"/>
  <c r="G25" i="5" l="1"/>
  <c r="G31" i="26" s="1"/>
  <c r="G107" i="5"/>
  <c r="G113" i="26" s="1"/>
  <c r="G69" i="5"/>
  <c r="G75" i="26" s="1"/>
  <c r="G11" i="5"/>
  <c r="G18" i="26" s="1"/>
  <c r="G58" i="5"/>
  <c r="G64" i="26" s="1"/>
  <c r="G36" i="5"/>
  <c r="G42" i="26" s="1"/>
  <c r="G80" i="5"/>
  <c r="G86" i="26" s="1"/>
  <c r="E18" i="26"/>
  <c r="G47" i="5"/>
  <c r="G53" i="26" s="1"/>
  <c r="G108" i="5"/>
  <c r="G114" i="26" s="1"/>
  <c r="G91" i="5"/>
  <c r="G97" i="26" s="1"/>
  <c r="H80" i="5"/>
  <c r="H86" i="26" s="1"/>
  <c r="H47" i="5"/>
  <c r="H53" i="26" s="1"/>
  <c r="H25" i="5"/>
  <c r="H31" i="26" s="1"/>
  <c r="H108" i="5"/>
  <c r="H114" i="26" s="1"/>
  <c r="H91" i="5"/>
  <c r="H97" i="26" s="1"/>
  <c r="H107" i="5"/>
  <c r="H113" i="26" s="1"/>
  <c r="H69" i="5"/>
  <c r="H75" i="26" s="1"/>
  <c r="H36" i="5"/>
  <c r="H42" i="26" s="1"/>
  <c r="H102" i="5"/>
  <c r="H108" i="26" s="1"/>
  <c r="E19" i="26"/>
  <c r="G12" i="5"/>
  <c r="G19" i="26" s="1"/>
  <c r="H58" i="5"/>
  <c r="H64" i="26" s="1"/>
</calcChain>
</file>

<file path=xl/comments1.xml><?xml version="1.0" encoding="utf-8"?>
<comments xmlns="http://schemas.openxmlformats.org/spreadsheetml/2006/main">
  <authors>
    <author>SERVER</author>
    <author>Jos Vanhoudt</author>
    <author>JVH</author>
  </authors>
  <commentList>
    <comment ref="C6" authorId="0" shapeId="0">
      <text>
        <r>
          <rPr>
            <b/>
            <sz val="8"/>
            <color indexed="81"/>
            <rFont val="Tahoma"/>
            <family val="2"/>
          </rPr>
          <t xml:space="preserve">Leave this cell empty or type "?" if you don't know your body fat %.
</t>
        </r>
      </text>
    </comment>
    <comment ref="F7" authorId="0" shapeId="0">
      <text>
        <r>
          <rPr>
            <b/>
            <sz val="8"/>
            <color indexed="81"/>
            <rFont val="Tahoma"/>
          </rPr>
          <t>If you want to lose weight you should eat 10-30% calories less than maintenance level.</t>
        </r>
      </text>
    </comment>
    <comment ref="C8" authorId="0" shapeId="0">
      <text>
        <r>
          <rPr>
            <b/>
            <sz val="8"/>
            <color indexed="81"/>
            <rFont val="Tahoma"/>
          </rPr>
          <t>1.200 Sedentary: little or no excercise and desk job
1.375 Lightly active: light exercise / sports 1-3 days per week
1.550 Moderately active: moderate exercise / sports 3-5 days per week
1.650 Intense weight training program / sports 4-5 days per week
1.725 Very active: intense exercise / sports 6-7 days per week
1.900 Extra active: long and hard daily exercise / sports + physical job
Warning: People on drugs may have values up to twice as high as above.</t>
        </r>
      </text>
    </comment>
    <comment ref="F8" authorId="0" shapeId="0">
      <text>
        <r>
          <rPr>
            <b/>
            <sz val="8"/>
            <color indexed="81"/>
            <rFont val="Tahoma"/>
          </rPr>
          <t>If you want to gain weight you should eat 10-30% calories more than maintenance level.</t>
        </r>
      </text>
    </comment>
    <comment ref="C9" authorId="0" shapeId="0">
      <text>
        <r>
          <rPr>
            <b/>
            <sz val="8"/>
            <color indexed="81"/>
            <rFont val="Tahoma"/>
          </rPr>
          <t>To change your target calorie intake fill in all yellow fields above, including the cut and bulk %, and select a value in Cell B9.</t>
        </r>
      </text>
    </comment>
    <comment ref="G9" authorId="0" shapeId="0">
      <text>
        <r>
          <rPr>
            <b/>
            <sz val="8"/>
            <color indexed="81"/>
            <rFont val="Tahoma"/>
          </rPr>
          <t>Fill in the number of meals you eat per day.</t>
        </r>
      </text>
    </comment>
    <comment ref="Y12" authorId="1" shapeId="0">
      <text>
        <r>
          <rPr>
            <b/>
            <sz val="8"/>
            <color indexed="81"/>
            <rFont val="Tahoma"/>
          </rPr>
          <t>420.000
+
350.000</t>
        </r>
      </text>
    </comment>
    <comment ref="AQ13" authorId="2" shapeId="0">
      <text>
        <r>
          <rPr>
            <b/>
            <sz val="9"/>
            <color indexed="81"/>
            <rFont val="Tahoma"/>
            <charset val="1"/>
          </rPr>
          <t>To calculate the price of your meals you have to insert the product prices in the Nutrition Table tab</t>
        </r>
      </text>
    </comment>
  </commentList>
</comments>
</file>

<file path=xl/comments2.xml><?xml version="1.0" encoding="utf-8"?>
<comments xmlns="http://schemas.openxmlformats.org/spreadsheetml/2006/main">
  <authors>
    <author>SERVER</author>
  </authors>
  <commentList>
    <comment ref="A10" authorId="0" shapeId="0">
      <text>
        <r>
          <rPr>
            <b/>
            <sz val="8"/>
            <color indexed="81"/>
            <rFont val="Tahoma"/>
          </rPr>
          <t>1.200 Sedentary: little or no excercise and desk job
1.375 Lightly active: light exercise / sports 1-3 days per week
1.550 Moderately active: moderate exercise / sports 3-5 days per week
1.650 Intense weight training program / sports 4-5 days per week
1.725 Very active: intense exercise / sports 6-7 days per week
1.900 Extra active: long and hard daily exercise / sports + physical job</t>
        </r>
      </text>
    </comment>
  </commentList>
</comments>
</file>

<file path=xl/comments3.xml><?xml version="1.0" encoding="utf-8"?>
<comments xmlns="http://schemas.openxmlformats.org/spreadsheetml/2006/main">
  <authors>
    <author>JVH</author>
  </authors>
  <commentList>
    <comment ref="AO5" authorId="0" shapeId="0">
      <text>
        <r>
          <rPr>
            <b/>
            <sz val="9"/>
            <color indexed="81"/>
            <rFont val="Tahoma"/>
            <charset val="1"/>
          </rPr>
          <t>This column you can populate yourself</t>
        </r>
      </text>
    </comment>
  </commentList>
</comments>
</file>

<file path=xl/sharedStrings.xml><?xml version="1.0" encoding="utf-8"?>
<sst xmlns="http://schemas.openxmlformats.org/spreadsheetml/2006/main" count="537" uniqueCount="356">
  <si>
    <t>An efficient diet to lose body fat or to gain muscle mass should contain at least 6 meals per day (5 for females) more or less equal in size (kcals) and nutrient ratio (protein/carbs/fat).</t>
  </si>
  <si>
    <t>Drink at least one glass of water with every meal.</t>
  </si>
  <si>
    <t>Nuts, soy and beans are some vegetable products that contain lots of protein. Protein powders (whey, casein and egg) are great substitutes.</t>
  </si>
  <si>
    <t>What else to do to lose body fat</t>
  </si>
  <si>
    <t>Want to know everything about losing body fat and building lean muscle mass?</t>
  </si>
  <si>
    <t>Losing Body Fat</t>
  </si>
  <si>
    <t>How to Get Big</t>
  </si>
  <si>
    <t>Body Fat Caliper</t>
  </si>
  <si>
    <t>Visit my free website:</t>
  </si>
  <si>
    <r>
      <t>All you have to do is go to the tab "</t>
    </r>
    <r>
      <rPr>
        <b/>
        <sz val="10"/>
        <rFont val="Arial"/>
        <family val="2"/>
      </rPr>
      <t>Diet Plan</t>
    </r>
    <r>
      <rPr>
        <sz val="10"/>
        <rFont val="Arial"/>
      </rPr>
      <t>" and fill out all yellow fields and select for each of your meals the food products in the white drop down lists.</t>
    </r>
  </si>
  <si>
    <t>An efficient diet to lose weight (cut) should contain between 10 and 30% less calories than your maintenance level with a minimum of 1200 kcal for a female and 1700 kcal for a male adult.</t>
  </si>
  <si>
    <t>Select for each of your meals the food products in the white drop down lists and input the quantities you eat.</t>
  </si>
  <si>
    <r>
      <t xml:space="preserve">The results (total calories, protein, carbohydrates, fat, vitamins and minerals) are automatically calculated and displayed in </t>
    </r>
    <r>
      <rPr>
        <b/>
        <sz val="10"/>
        <color indexed="12"/>
        <rFont val="Arial"/>
        <family val="2"/>
      </rPr>
      <t>bold blue font</t>
    </r>
    <r>
      <rPr>
        <sz val="10"/>
        <rFont val="Arial"/>
      </rPr>
      <t xml:space="preserve"> at the bottom of the page.</t>
    </r>
  </si>
  <si>
    <r>
      <t xml:space="preserve">It should be combined with </t>
    </r>
    <r>
      <rPr>
        <b/>
        <sz val="10"/>
        <rFont val="Arial"/>
        <family val="2"/>
      </rPr>
      <t>aerobic exercises</t>
    </r>
    <r>
      <rPr>
        <sz val="10"/>
        <rFont val="Arial"/>
      </rPr>
      <t xml:space="preserve"> (jogging, running, treadmill, bicycle, stationary bike, elliptical machine, rowing machine or stairclimber) to stimulate your metabolism and burn extra calories.</t>
    </r>
  </si>
  <si>
    <r>
      <t xml:space="preserve">And it should be combined with </t>
    </r>
    <r>
      <rPr>
        <b/>
        <sz val="10"/>
        <rFont val="Arial"/>
        <family val="2"/>
      </rPr>
      <t>weight training</t>
    </r>
    <r>
      <rPr>
        <sz val="10"/>
        <rFont val="Arial"/>
      </rPr>
      <t xml:space="preserve"> to keep or increase your lean muscle mass while dieting.The more lean muscle you have, the higher your metabolism will be throughout the day.</t>
    </r>
  </si>
  <si>
    <t>Don't eat large amounts of carbohydrates and fat the last 2 hours before going to bed.</t>
  </si>
  <si>
    <t>Train with weights 3 to 6 times per week for maximum 60 minutes. Do 2 to 4 exercises per muscle group. Do 3 to 4 sets of 8-12 reps for each exercise. Increase the poundages as you get stronger.</t>
  </si>
  <si>
    <t>Learn about losing body fat:</t>
  </si>
  <si>
    <t>Learn about building muscle mass:</t>
  </si>
  <si>
    <t>fill in your body fat percentage as measured with a body fat caliper as depicted at the bottom of the webpage:</t>
  </si>
  <si>
    <t>fill in which percentage of your total calorie intake should come from protein (30% recommended). Yes, this must be high.</t>
  </si>
  <si>
    <r>
      <t xml:space="preserve">A good diet is </t>
    </r>
    <r>
      <rPr>
        <u/>
        <sz val="10"/>
        <rFont val="Arial"/>
        <family val="2"/>
      </rPr>
      <t>not</t>
    </r>
    <r>
      <rPr>
        <sz val="10"/>
        <rFont val="Arial"/>
      </rPr>
      <t xml:space="preserve"> sufficient to lose a significant amount of body fat </t>
    </r>
    <r>
      <rPr>
        <u/>
        <sz val="10"/>
        <rFont val="Arial"/>
        <family val="2"/>
      </rPr>
      <t>permanently</t>
    </r>
    <r>
      <rPr>
        <sz val="10"/>
        <rFont val="Arial"/>
      </rPr>
      <t>.</t>
    </r>
  </si>
  <si>
    <t>Do 20 to 60 minutes of aerobic exercises 3 to 6 times per week, keeping your heart rate at 130 (low intensity) to 170 (high intensity) beats per minute to burn extra calories.</t>
  </si>
  <si>
    <t>Any changes in diet or training program should be made gradually in small steps to ensure optimal results and prevent injuries.</t>
  </si>
  <si>
    <t>Do your cardio first thing in the morning before your breakfast, or right after your weight training workout.</t>
  </si>
  <si>
    <t>Field C6:</t>
  </si>
  <si>
    <t>Field C8:</t>
  </si>
  <si>
    <t>If you don't have a reasonable estimate of your body fat % you should use the results in fields J5-J8, otherwise the results in fields H5-H8 are the most accurate.</t>
  </si>
  <si>
    <t>In Fields H6 and J6 you find estimates of your maintenance caloric level, which is the amount of calories you need to eat every day to maintain your bodyweigth.</t>
  </si>
  <si>
    <t>Field F7:</t>
  </si>
  <si>
    <t>fill in your preferred cut% to calculate how many calories you should eat if you want to lose bodyweigth. The result will be displayed in fields H7 and J7.</t>
  </si>
  <si>
    <t>Field F8:</t>
  </si>
  <si>
    <t>fill in your preferred bulk% to calculate how many calories you should eat if you want to gain bodyweigth. The result will be displayed in fields H8 and J8.</t>
  </si>
  <si>
    <t>Field G9:</t>
  </si>
  <si>
    <t>Field B10:</t>
  </si>
  <si>
    <t>Field B11:</t>
  </si>
  <si>
    <t>Field B12:</t>
  </si>
  <si>
    <t>Water (g)</t>
  </si>
  <si>
    <t>Fiber (g)</t>
  </si>
  <si>
    <t>Cholesterol (mg)</t>
  </si>
  <si>
    <t>Sugars (g)</t>
  </si>
  <si>
    <t>Saturated fat (g)</t>
  </si>
  <si>
    <t>Comments</t>
  </si>
  <si>
    <t>Translation product name</t>
  </si>
  <si>
    <t>Glycemic Index</t>
  </si>
  <si>
    <t>MonoUns fat (g)</t>
  </si>
  <si>
    <t>PolyUns fat (g)</t>
  </si>
  <si>
    <t>This is the nutritional table used in the formulas in the "Diet Plan" tab.</t>
  </si>
  <si>
    <t>put cursor here</t>
  </si>
  <si>
    <t>Click here:</t>
  </si>
  <si>
    <t>Once downloaded you can copy the complete worksheet into this worksheet (tab "8000 More Products").</t>
  </si>
  <si>
    <t xml:space="preserve">  </t>
  </si>
  <si>
    <t>Target</t>
  </si>
  <si>
    <t>Product</t>
  </si>
  <si>
    <t>Kcal</t>
  </si>
  <si>
    <t>-</t>
  </si>
  <si>
    <t>gr</t>
  </si>
  <si>
    <t>Quantity</t>
  </si>
  <si>
    <t>Unit</t>
  </si>
  <si>
    <t>Time / Meal</t>
  </si>
  <si>
    <t>Total</t>
  </si>
  <si>
    <t>Energy %</t>
  </si>
  <si>
    <t>TOTAL%</t>
  </si>
  <si>
    <t>Activity level</t>
  </si>
  <si>
    <t>meals</t>
  </si>
  <si>
    <t>gram per</t>
  </si>
  <si>
    <t>TRUE-NATURAL-BODYBUILDING.COM</t>
  </si>
  <si>
    <t>Vit B-1</t>
  </si>
  <si>
    <t>Vit B-2</t>
  </si>
  <si>
    <t>Vit B-3</t>
  </si>
  <si>
    <t>Vit B-5</t>
  </si>
  <si>
    <t>Vit B-6</t>
  </si>
  <si>
    <t>Vit B-9</t>
  </si>
  <si>
    <t>Vit B-12</t>
  </si>
  <si>
    <t>Vit C</t>
  </si>
  <si>
    <t>Vit E</t>
  </si>
  <si>
    <t>Vit K</t>
  </si>
  <si>
    <t>Choline</t>
  </si>
  <si>
    <t>Copper</t>
  </si>
  <si>
    <t>Magnesium</t>
  </si>
  <si>
    <t>Manganese</t>
  </si>
  <si>
    <t>Phosphorus</t>
  </si>
  <si>
    <t>Potassium</t>
  </si>
  <si>
    <t>Selenium</t>
  </si>
  <si>
    <t>1 inch = 2.54 cm</t>
  </si>
  <si>
    <t>1 kg = 2.205 lb</t>
  </si>
  <si>
    <t>kcal per day</t>
  </si>
  <si>
    <t>Protein (g)</t>
  </si>
  <si>
    <t>Carbs (g)</t>
  </si>
  <si>
    <t>Fat (g)</t>
  </si>
  <si>
    <t>TOTAL gram:</t>
  </si>
  <si>
    <t>TOTAL Kcal:</t>
  </si>
  <si>
    <t>TARGET gram:</t>
  </si>
  <si>
    <t>DIFFERENCE  [ TOTAL - TARGET ]  gram:</t>
  </si>
  <si>
    <t>DIFFERENCE  [ TOTAL - TARGET ]  Kcal:</t>
  </si>
  <si>
    <t>Basal Metabolic Rate :</t>
  </si>
  <si>
    <t xml:space="preserve"> Fill in</t>
  </si>
  <si>
    <t xml:space="preserve">Mifflin - St. Jeor </t>
  </si>
  <si>
    <t xml:space="preserve"> - </t>
  </si>
  <si>
    <t>% of RDA</t>
  </si>
  <si>
    <t>Maintenance :</t>
  </si>
  <si>
    <t>Cut :</t>
  </si>
  <si>
    <t>Bulk :</t>
  </si>
  <si>
    <t>Age :</t>
  </si>
  <si>
    <t>Length (cm) :</t>
  </si>
  <si>
    <t>Body fat % :</t>
  </si>
  <si>
    <t>Activity level :</t>
  </si>
  <si>
    <t>Protein :</t>
  </si>
  <si>
    <t>Carbs :</t>
  </si>
  <si>
    <t>Fat :</t>
  </si>
  <si>
    <t>Learn everything you need to know to become big and muscular in the shortest possible time without using anabolic steroids.</t>
  </si>
  <si>
    <t>Nutrition</t>
  </si>
  <si>
    <t>Supplements</t>
  </si>
  <si>
    <t>Training</t>
  </si>
  <si>
    <t>Equipment</t>
  </si>
  <si>
    <t>Steroids</t>
  </si>
  <si>
    <t>Injuries</t>
  </si>
  <si>
    <t>Losing bodyfat</t>
  </si>
  <si>
    <t>Learn everything about how to optimize your nutrition for maximal muscle growth.</t>
  </si>
  <si>
    <t>Which supplements really work and how to use them.</t>
  </si>
  <si>
    <t>Proven training principles for fastest possible muscle growth.</t>
  </si>
  <si>
    <t>Which weight training equipment to use for optimal results.</t>
  </si>
  <si>
    <t>The truth about anabolic steroids and other doping products.</t>
  </si>
  <si>
    <t>How to reduce your bodyfat effectively and staying lean without losing muscle mass.</t>
  </si>
  <si>
    <t>How to prevent and recover from injuries.</t>
  </si>
  <si>
    <t xml:space="preserve"> </t>
  </si>
  <si>
    <t>About me</t>
  </si>
  <si>
    <t>Click here to visite my website  True-Natural-Bodybuilding.com</t>
  </si>
  <si>
    <t>True-Natural-Bodybuilding.com</t>
  </si>
  <si>
    <t>Everything about myself.</t>
  </si>
  <si>
    <t xml:space="preserve"> --------------- </t>
  </si>
  <si>
    <t xml:space="preserve">Reference : </t>
  </si>
  <si>
    <t>http://en.wikipedia.org/wiki/Dietary_Reference_Intake</t>
  </si>
  <si>
    <t>Vit D (IU)</t>
  </si>
  <si>
    <t>Vit A (IU)</t>
  </si>
  <si>
    <t>Iron</t>
  </si>
  <si>
    <t>Zinc</t>
  </si>
  <si>
    <t>TOTAL:</t>
  </si>
  <si>
    <t>BMI:</t>
  </si>
  <si>
    <t>Lean BMI:</t>
  </si>
  <si>
    <t>Body Mass Index</t>
  </si>
  <si>
    <t>Metabolic Rate</t>
  </si>
  <si>
    <t>Harris - Benedict</t>
  </si>
  <si>
    <t>Katch - McArdle</t>
  </si>
  <si>
    <t>best method</t>
  </si>
  <si>
    <t>good method</t>
  </si>
  <si>
    <t>How to use this Excel sheet</t>
  </si>
  <si>
    <t>Some fields require special attention:</t>
  </si>
  <si>
    <t>Based on your gender, age, length, bodyweight, body fat % and activity level your daily caloric need is calculated according to 3 different methods. The results are displayed in colums H, J and L.</t>
  </si>
  <si>
    <t>An efficient diet to gain weight (bulk) should contain between 10 and 30% more calories than your maintenance level.</t>
  </si>
  <si>
    <t>Field C9:</t>
  </si>
  <si>
    <t>fill in the number of meals you will eat per day.</t>
  </si>
  <si>
    <t>fill in which percentage of your total calorie intake should come from carbohydrates (50-55% recommended).</t>
  </si>
  <si>
    <t>fill in which percentage of your total calorie intake should come from fat (15-20% recommended).</t>
  </si>
  <si>
    <t>How to build an efficient diet plan to lose body fat and/or gain muscle mass</t>
  </si>
  <si>
    <t>Glycemic Load</t>
  </si>
  <si>
    <t>sugars of total carbs</t>
  </si>
  <si>
    <t xml:space="preserve"> sex</t>
  </si>
  <si>
    <t xml:space="preserve"> years</t>
  </si>
  <si>
    <t xml:space="preserve"> cm       =</t>
  </si>
  <si>
    <t xml:space="preserve"> kg        =</t>
  </si>
  <si>
    <t xml:space="preserve"> %</t>
  </si>
  <si>
    <t xml:space="preserve"> cm</t>
  </si>
  <si>
    <t xml:space="preserve"> kg</t>
  </si>
  <si>
    <t xml:space="preserve"> activity</t>
  </si>
  <si>
    <t xml:space="preserve"> kcal</t>
  </si>
  <si>
    <r>
      <t>kg/m</t>
    </r>
    <r>
      <rPr>
        <vertAlign val="superscript"/>
        <sz val="10"/>
        <rFont val="Arial"/>
        <family val="2"/>
      </rPr>
      <t>2</t>
    </r>
  </si>
  <si>
    <r>
      <t xml:space="preserve"> kg/m</t>
    </r>
    <r>
      <rPr>
        <vertAlign val="superscript"/>
        <sz val="10"/>
        <rFont val="Arial"/>
        <family val="2"/>
      </rPr>
      <t>2</t>
    </r>
  </si>
  <si>
    <r>
      <t xml:space="preserve"> kg/m</t>
    </r>
    <r>
      <rPr>
        <vertAlign val="superscript"/>
        <sz val="10"/>
        <rFont val="Arial"/>
        <family val="2"/>
      </rPr>
      <t>2</t>
    </r>
    <r>
      <rPr>
        <sz val="10"/>
        <rFont val="Arial"/>
      </rPr>
      <t/>
    </r>
  </si>
  <si>
    <t>Body Mass Index =</t>
  </si>
  <si>
    <t>Lean Body Mass Index =</t>
  </si>
  <si>
    <t>% of TOTAL Kcal:</t>
  </si>
  <si>
    <t xml:space="preserve"> Kcal</t>
  </si>
  <si>
    <t>Protein</t>
  </si>
  <si>
    <t>Carbs</t>
  </si>
  <si>
    <t>Fat</t>
  </si>
  <si>
    <t>% of Daily Required Amount</t>
  </si>
  <si>
    <t>The file is about 6 MB big and may take a couple of minutes to download.</t>
  </si>
  <si>
    <t>Download complete list of 8000 food products.</t>
  </si>
  <si>
    <t>You can download the complete list of food products for FREE.</t>
  </si>
  <si>
    <t>not so good method</t>
  </si>
  <si>
    <t>This is a printable result page of the full excel workbook. You can easily copy it into another workbook (copy/paste/paste-special-values).</t>
  </si>
  <si>
    <r>
      <t>You can add additional products yourself in the tab "</t>
    </r>
    <r>
      <rPr>
        <b/>
        <sz val="10"/>
        <rFont val="Arial"/>
        <family val="2"/>
      </rPr>
      <t>Nutrition Table</t>
    </r>
    <r>
      <rPr>
        <sz val="10"/>
        <rFont val="Arial"/>
      </rPr>
      <t>". The data can be found in the tab "</t>
    </r>
    <r>
      <rPr>
        <b/>
        <sz val="10"/>
        <rFont val="Arial"/>
        <family val="2"/>
      </rPr>
      <t>8000 More Products</t>
    </r>
    <r>
      <rPr>
        <sz val="10"/>
        <rFont val="Arial"/>
      </rPr>
      <t>".</t>
    </r>
  </si>
  <si>
    <r>
      <t>The tab "</t>
    </r>
    <r>
      <rPr>
        <b/>
        <sz val="10"/>
        <rFont val="Arial"/>
        <family val="2"/>
      </rPr>
      <t>Printable Report</t>
    </r>
    <r>
      <rPr>
        <sz val="10"/>
        <rFont val="Arial"/>
      </rPr>
      <t>" contains a convenient summary report of your diet plan that can be printed on paper or copied int another excel workbook (copy/paste/paste-special - values).</t>
    </r>
  </si>
  <si>
    <t>For working conveniently with this large excel sheet it is recommended to go to Excel's full screen mode (View - Full Screen).</t>
  </si>
  <si>
    <t xml:space="preserve">       Katch - McArdle</t>
  </si>
  <si>
    <t xml:space="preserve">    uses lean body mass</t>
  </si>
  <si>
    <t xml:space="preserve">          best method</t>
  </si>
  <si>
    <t xml:space="preserve">    grams per meal</t>
  </si>
  <si>
    <t xml:space="preserve">        grams per day</t>
  </si>
  <si>
    <t xml:space="preserve">              Energy</t>
  </si>
  <si>
    <t>Download the latest version</t>
  </si>
  <si>
    <t>of the complete True Natural Bodybuilding diet plan excel sheet</t>
  </si>
  <si>
    <t>uses age</t>
  </si>
  <si>
    <t>Insert new products only above this row with "Insert Row".</t>
  </si>
  <si>
    <t>More products can be added with the "Insert Row"functionality.</t>
  </si>
  <si>
    <r>
      <t xml:space="preserve">zzz </t>
    </r>
    <r>
      <rPr>
        <b/>
        <sz val="10"/>
        <color indexed="10"/>
        <rFont val="Arial"/>
        <family val="2"/>
      </rPr>
      <t>Select a row above, in the white area, and do "Insert Row".</t>
    </r>
  </si>
  <si>
    <r>
      <t xml:space="preserve">zz </t>
    </r>
    <r>
      <rPr>
        <b/>
        <sz val="10"/>
        <color indexed="10"/>
        <rFont val="Arial"/>
        <family val="2"/>
      </rPr>
      <t>Insert new products only above this row!</t>
    </r>
  </si>
  <si>
    <t>(value between 1.2 and 1.9)</t>
  </si>
  <si>
    <t>Drink at least 2 to 3 liters of water per day. Drink more if you sweat a lot (warm weather, fysically very active, etc.)</t>
  </si>
  <si>
    <t>Please read the tab "How To - Manual" before using this excel sheet.</t>
  </si>
  <si>
    <t>Choose from 8000 more foods to add to the "Nutrition Table" tab of this excel sheet.</t>
  </si>
  <si>
    <t>zz Insert new products only above this row!</t>
  </si>
  <si>
    <t>Don't find your favorite food in the "Nutrition Table" tab of this excel sheet?</t>
  </si>
  <si>
    <t>uses body fat %</t>
  </si>
  <si>
    <t>Maintenance</t>
  </si>
  <si>
    <t>Cut</t>
  </si>
  <si>
    <t>Bulk</t>
  </si>
  <si>
    <t>this is your target daily calorie intake which is one of the values calculated in fileds H6-H8 or J6-J8.</t>
  </si>
  <si>
    <t>You can change the value in C9 by filling in fields C2-C8, by adjusting the values in F7 and F8, and by picking the right value in drop down list B9.</t>
  </si>
  <si>
    <t>C6 should be left empty of filled with "?" if you don't know your body fat percentage correctly.</t>
  </si>
  <si>
    <t>If you want to lose weight (cut) you should eat less calories, and if you want to gain weigth (bulk) you should eat more calories than your maintenance level.</t>
  </si>
  <si>
    <t>broccoli, cabbage, carrots, cauliflower, cherries ,chicory, cucumber, eggplant, grapefruit, grapes, kale, kiwi fruit, lentils, lettuce, mushrooms, nectarine, onions, oranges, papayas, pears,</t>
  </si>
  <si>
    <t>peas, pepper, pineapple, plums, radishes, shallots, spinach, sprouts, strawberries, tomatoes and zucchini.</t>
  </si>
  <si>
    <r>
      <t>Each meal should contain some</t>
    </r>
    <r>
      <rPr>
        <sz val="10"/>
        <rFont val="Arial"/>
        <family val="2"/>
      </rPr>
      <t xml:space="preserve"> </t>
    </r>
    <r>
      <rPr>
        <u/>
        <sz val="10"/>
        <rFont val="Arial"/>
        <family val="2"/>
      </rPr>
      <t>vegetables, legumes or fresh fruits</t>
    </r>
    <r>
      <rPr>
        <sz val="10"/>
        <rFont val="Arial"/>
      </rPr>
      <t xml:space="preserve"> which are high in fiber, vitamines and minerals such as apples, apricots, asparagus, bananas, beans, beets, blueberries,</t>
    </r>
  </si>
  <si>
    <r>
      <t xml:space="preserve">Each meal should contain some </t>
    </r>
    <r>
      <rPr>
        <u/>
        <sz val="10"/>
        <rFont val="Arial"/>
        <family val="2"/>
      </rPr>
      <t>starchy carbohydrate foods</t>
    </r>
    <r>
      <rPr>
        <sz val="10"/>
        <rFont val="Arial"/>
      </rPr>
      <t xml:space="preserve"> such as whole-grain bread, brown rice, potatoes, yams, pasta, oats, couscous, sweet potato and cereals.</t>
    </r>
  </si>
  <si>
    <r>
      <t xml:space="preserve">Each meal should contain some </t>
    </r>
    <r>
      <rPr>
        <u/>
        <sz val="10"/>
        <rFont val="Arial"/>
        <family val="2"/>
      </rPr>
      <t>lean protein products</t>
    </r>
    <r>
      <rPr>
        <sz val="10"/>
        <rFont val="Arial"/>
      </rPr>
      <t xml:space="preserve"> (preferably from animal origin) such as chicken or turkey breast, egg whites, non-fat milk, non-fat cheese and yogurt, low-fat meat and fish.</t>
    </r>
  </si>
  <si>
    <r>
      <t xml:space="preserve">Each meal should contain a small amount of fats, mainly </t>
    </r>
    <r>
      <rPr>
        <u/>
        <sz val="10"/>
        <rFont val="Arial"/>
        <family val="2"/>
      </rPr>
      <t>unsaturated fats from fish or vegetable origin</t>
    </r>
    <r>
      <rPr>
        <sz val="10"/>
        <rFont val="Arial"/>
      </rPr>
      <t xml:space="preserve"> such as nuts, olives, olive oil, sunflower oil, flaxseed oil. A couple of egg yolks are also okay.</t>
    </r>
  </si>
  <si>
    <t>Fresh, natural, unprocessed products (e.g. apples, tomatoes, steak, milk, potatos) are always better than processed food (e.g. apple pie, ketchup, sausages, ice cream, french fries, sugar or HFCS).</t>
  </si>
  <si>
    <r>
      <t>As explained above fill in the yellow fields of the tab "</t>
    </r>
    <r>
      <rPr>
        <b/>
        <sz val="10"/>
        <rFont val="Arial"/>
        <family val="2"/>
      </rPr>
      <t>Diet Plan</t>
    </r>
    <r>
      <rPr>
        <sz val="10"/>
        <rFont val="Arial"/>
      </rPr>
      <t xml:space="preserve">" to obtain in </t>
    </r>
    <r>
      <rPr>
        <b/>
        <sz val="10"/>
        <rFont val="Arial"/>
        <family val="2"/>
      </rPr>
      <t>Field C9</t>
    </r>
    <r>
      <rPr>
        <sz val="10"/>
        <rFont val="Arial"/>
      </rPr>
      <t xml:space="preserve"> the right amount of calories that you need to eat daily to reach your goal.</t>
    </r>
  </si>
  <si>
    <t>Choose foods that contain lots of fiber, vitamins and minerals and have a rather low glycemic index. Avoid sugar (sucrose), high-fructose corn syrup (HFCS), alcohol, saturated fat and cholesterol.</t>
  </si>
  <si>
    <t>© Copyright 2008 True-Natural-Bodybuilding.com. All content is copyright protected.</t>
  </si>
  <si>
    <t xml:space="preserve">               Mifflin - St. Jeor </t>
  </si>
  <si>
    <t xml:space="preserve">                 good method</t>
  </si>
  <si>
    <t xml:space="preserve"> =  Intense weight training program / sports 4-5 days per week</t>
  </si>
  <si>
    <t xml:space="preserve"> =  Sedentary: little or no excercise and desk job</t>
  </si>
  <si>
    <t xml:space="preserve"> =  Lightly active: light exercise / sports 1-3 days per week</t>
  </si>
  <si>
    <t xml:space="preserve"> =  Moderately active: moderate exercise / sports 3-5 days per week</t>
  </si>
  <si>
    <t xml:space="preserve"> =  Very active: intense exercise / sports 6-7 days per week</t>
  </si>
  <si>
    <t>Lean body mass (kg) :</t>
  </si>
  <si>
    <t>Gender (male / female) :</t>
  </si>
  <si>
    <t>Bodyweight (kg) :</t>
  </si>
  <si>
    <t xml:space="preserve"> =  Extra active: long and hard daily exercise / daily sports plus physical labor</t>
  </si>
  <si>
    <r>
      <t xml:space="preserve">% of Recommended Daily Intake </t>
    </r>
    <r>
      <rPr>
        <sz val="10"/>
        <rFont val="Arial"/>
        <family val="2"/>
      </rPr>
      <t>(red means your vitamin-mineral intake is too low ; your target value is 100%)</t>
    </r>
    <r>
      <rPr>
        <b/>
        <sz val="10"/>
        <rFont val="Arial"/>
        <family val="2"/>
      </rPr>
      <t xml:space="preserve"> :</t>
    </r>
  </si>
  <si>
    <t>Tolerable Upper Intake Levels (daily vitamin-mineral intake in mcg) :</t>
  </si>
  <si>
    <t>Recommended Dietary Allowances for a 2500 kcal diet (vitamin-mineral intake in mcg) :</t>
  </si>
  <si>
    <t>but when you have been counting your calories and monitoring your sports activities and physical labor for a while you will be able to do it more accurately.</t>
  </si>
  <si>
    <t>fill in your personal activity factor as explained in Field N1. Estimating your activity level (somewhere between 1.2 and 1.9) might be a bit tricky in the beginning,</t>
  </si>
  <si>
    <t>Recommended daily intake for your kcals (vitamins-minerals in mcg):</t>
  </si>
  <si>
    <r>
      <t xml:space="preserve">% of Upper Safety Limit </t>
    </r>
    <r>
      <rPr>
        <sz val="10"/>
        <rFont val="Arial"/>
        <family val="2"/>
      </rPr>
      <t>(red means your vitamin-mineral intake is too high)</t>
    </r>
    <r>
      <rPr>
        <b/>
        <sz val="10"/>
        <rFont val="Arial"/>
        <family val="2"/>
      </rPr>
      <t xml:space="preserve"> :</t>
    </r>
  </si>
  <si>
    <t xml:space="preserve"> lbs</t>
  </si>
  <si>
    <t>To download the latest version of this Excel file visit my website:</t>
  </si>
  <si>
    <t>Flash Video (.swf)</t>
  </si>
  <si>
    <t>Windows Media Video (.wmv)</t>
  </si>
  <si>
    <r>
      <t xml:space="preserve">Before using this excel workbook, please read this page and  </t>
    </r>
    <r>
      <rPr>
        <b/>
        <sz val="10"/>
        <color indexed="10"/>
        <rFont val="Arial"/>
        <family val="2"/>
      </rPr>
      <t>watch the DEMO VIDEO:</t>
    </r>
  </si>
  <si>
    <t>Demo video:</t>
  </si>
  <si>
    <t xml:space="preserve"> is a value between 1.2 and 1.9 used to caluclate your maintenance calorie level (maintenance = BMR x activity level).</t>
  </si>
  <si>
    <t>The data for 8000 products can be found in tab "8000 More Products".</t>
  </si>
  <si>
    <t>Warning: people on drugs (caffeine, ephedrine, thyroid hormones, steroids, DNP, etc.) may have values up to twice as high as indicated below.</t>
  </si>
  <si>
    <t>Price</t>
  </si>
  <si>
    <t>Quadriceps:</t>
  </si>
  <si>
    <t>squat or hack squat</t>
  </si>
  <si>
    <t xml:space="preserve"> 4 x </t>
  </si>
  <si>
    <t xml:space="preserve"> 8 - 12 </t>
  </si>
  <si>
    <t>leg press</t>
  </si>
  <si>
    <t>leg extension</t>
  </si>
  <si>
    <t>Inner thighs:</t>
  </si>
  <si>
    <t>thigh adductor</t>
  </si>
  <si>
    <t>Glutes:</t>
  </si>
  <si>
    <t>thigh abductor</t>
  </si>
  <si>
    <t>Hamstrings:</t>
  </si>
  <si>
    <t>lying leg curls</t>
  </si>
  <si>
    <t>seated leg curls</t>
  </si>
  <si>
    <t>standing leg curls</t>
  </si>
  <si>
    <t>Lower back:</t>
  </si>
  <si>
    <t>hyperextension</t>
  </si>
  <si>
    <t>Calves:</t>
  </si>
  <si>
    <t>standing calf raise</t>
  </si>
  <si>
    <t>seated calf raise</t>
  </si>
  <si>
    <t>Chest:</t>
  </si>
  <si>
    <t>flat bench press or flyes</t>
  </si>
  <si>
    <t>incline bench press or flyes</t>
  </si>
  <si>
    <t>decline bench press or flyes</t>
  </si>
  <si>
    <t>cable crossovers or pec deck</t>
  </si>
  <si>
    <t>Abdominals:</t>
  </si>
  <si>
    <t>hanging leg raises</t>
  </si>
  <si>
    <t>(weighted) crunches</t>
  </si>
  <si>
    <t>Shoulders:</t>
  </si>
  <si>
    <t>barbell or dumbbell press</t>
  </si>
  <si>
    <t>dumbbell lateral or front raises</t>
  </si>
  <si>
    <t>bent-over lateral raises</t>
  </si>
  <si>
    <t>Trapezius:</t>
  </si>
  <si>
    <t>upright row or shrugs</t>
  </si>
  <si>
    <t>Triceps:</t>
  </si>
  <si>
    <t>standing dumbbell triceps extension</t>
  </si>
  <si>
    <t>narrow grip barbell press</t>
  </si>
  <si>
    <t>cable pushdown or dips</t>
  </si>
  <si>
    <t>Upper back:</t>
  </si>
  <si>
    <t>wide-grip pulldown</t>
  </si>
  <si>
    <t>mid-grip pulldown 
or one-arm dumbbell row</t>
  </si>
  <si>
    <t>(lying) T-bar row</t>
  </si>
  <si>
    <t>Biceps:</t>
  </si>
  <si>
    <t>one-arm standing dumbbell curl 
or seated concentration curl</t>
  </si>
  <si>
    <t>seated incline dumbbell curl 
or standing EZ barbell curl</t>
  </si>
  <si>
    <t>Forearms:</t>
  </si>
  <si>
    <t>palms-down barbell wrist curls</t>
  </si>
  <si>
    <t>Reps</t>
  </si>
  <si>
    <t>Sets</t>
  </si>
  <si>
    <t>Exercises</t>
  </si>
  <si>
    <t>Muscles</t>
  </si>
  <si>
    <t>True Natural BodyBuilding Training Routine</t>
  </si>
  <si>
    <r>
      <t xml:space="preserve">This is </t>
    </r>
    <r>
      <rPr>
        <b/>
        <sz val="10"/>
        <color indexed="12"/>
        <rFont val="Arial"/>
        <family val="2"/>
      </rPr>
      <t>version 3.9</t>
    </r>
    <r>
      <rPr>
        <b/>
        <sz val="10"/>
        <color indexed="10"/>
        <rFont val="Arial"/>
        <family val="2"/>
      </rPr>
      <t xml:space="preserve"> of this excel workbook.</t>
    </r>
  </si>
  <si>
    <t>***Aveia</t>
  </si>
  <si>
    <t>***Leite Desnatado</t>
  </si>
  <si>
    <t>ml</t>
  </si>
  <si>
    <t>Sodium(g)</t>
  </si>
  <si>
    <t>Calcium(g)</t>
  </si>
  <si>
    <t>***Leite Desnatado em Pó</t>
  </si>
  <si>
    <t>g</t>
  </si>
  <si>
    <t>***Peito de Frango Cozido</t>
  </si>
  <si>
    <t>***Banana Prata</t>
  </si>
  <si>
    <t>fatia</t>
  </si>
  <si>
    <t>***Queijo Cottage</t>
  </si>
  <si>
    <t>***Castanha do Pará</t>
  </si>
  <si>
    <t>u (3g)</t>
  </si>
  <si>
    <t>***Carne Patinho</t>
  </si>
  <si>
    <t>***Macarrão Intergral Cozido</t>
  </si>
  <si>
    <t>***Maltodextrina</t>
  </si>
  <si>
    <t>un</t>
  </si>
  <si>
    <t>***Ovo Médio (Clara)</t>
  </si>
  <si>
    <t>***Ovo Médio Inteiro</t>
  </si>
  <si>
    <t>***Pasta de Amendoin Integral</t>
  </si>
  <si>
    <t>14h00 (3)</t>
  </si>
  <si>
    <t>17h00 (4)</t>
  </si>
  <si>
    <t>20h30 (5)</t>
  </si>
  <si>
    <t>***Batata Doce Cozida</t>
  </si>
  <si>
    <t>***Pão Integral Preto</t>
  </si>
  <si>
    <t>***Iogurte nat. Desnatado</t>
  </si>
  <si>
    <t>***Arroz Integral Cozido</t>
  </si>
  <si>
    <t>***Arroz Parbolizado Cozido</t>
  </si>
  <si>
    <t>***Mandioca Cozida</t>
  </si>
  <si>
    <t>***Ovo Extra Grande (Clara)</t>
  </si>
  <si>
    <t>***Ovo Extra Grande Inteiro</t>
  </si>
  <si>
    <t>Desjejum</t>
  </si>
  <si>
    <t>male</t>
  </si>
  <si>
    <t>***Glutamina</t>
  </si>
  <si>
    <t>***Abacate</t>
  </si>
  <si>
    <t>***Nozes</t>
  </si>
  <si>
    <t>***Azeite de Oliva Extra Virgem</t>
  </si>
  <si>
    <t>***Óleo de Côco</t>
  </si>
  <si>
    <t>***Atum</t>
  </si>
  <si>
    <t>***Tilápia</t>
  </si>
  <si>
    <t>***Alcatra</t>
  </si>
  <si>
    <t>***Patinho</t>
  </si>
  <si>
    <t>***Brócolis</t>
  </si>
  <si>
    <t>Treino</t>
  </si>
  <si>
    <t>***Albumina</t>
  </si>
  <si>
    <t>07h (1)</t>
  </si>
  <si>
    <t>10h30 (2)</t>
  </si>
  <si>
    <t xml:space="preserve">22h30 (6) </t>
  </si>
  <si>
    <t>24h00 (7)</t>
  </si>
  <si>
    <t>***Creatina</t>
  </si>
  <si>
    <t>***BCAA</t>
  </si>
  <si>
    <t>***Alanina</t>
  </si>
  <si>
    <t>***Whey Protein</t>
  </si>
  <si>
    <t>***Clara de Ovo Pasteurizada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</si>
</sst>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-* #,##0.00_-;\-* #,##0.00_-;_-* &quot;-&quot;??_-;_-@_-"/>
    <numFmt numFmtId="164" formatCode="0.0"/>
    <numFmt numFmtId="165" formatCode="0.000"/>
    <numFmt numFmtId="166" formatCode="#,##0.0"/>
    <numFmt numFmtId="167" formatCode="\+#,##0;\-#,##0"/>
    <numFmt numFmtId="168" formatCode="\+0%;\-0%;0%"/>
    <numFmt numFmtId="169" formatCode="#,##0\ &quot;kcal/m&quot;"/>
    <numFmt numFmtId="170" formatCode="0\ &quot;'&quot;"/>
    <numFmt numFmtId="171" formatCode="\ 0.0\ &quot;''&quot;"/>
    <numFmt numFmtId="172" formatCode="#,##0.000"/>
    <numFmt numFmtId="173" formatCode="#,##0.0000"/>
    <numFmt numFmtId="174" formatCode="#,##0.00000"/>
  </numFmts>
  <fonts count="47" x14ac:knownFonts="1">
    <font>
      <sz val="10"/>
      <name val="Arial"/>
    </font>
    <font>
      <sz val="10"/>
      <name val="Arial"/>
    </font>
    <font>
      <b/>
      <sz val="10"/>
      <name val="Arial"/>
    </font>
    <font>
      <sz val="10"/>
      <name val="Arial"/>
    </font>
    <font>
      <u/>
      <sz val="10"/>
      <color indexed="12"/>
      <name val="Arial"/>
    </font>
    <font>
      <sz val="8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8"/>
      <color indexed="81"/>
      <name val="Tahoma"/>
    </font>
    <font>
      <sz val="10"/>
      <color indexed="55"/>
      <name val="Arial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0"/>
      <color indexed="17"/>
      <name val="Arial"/>
      <family val="2"/>
    </font>
    <font>
      <b/>
      <sz val="10"/>
      <color indexed="55"/>
      <name val="Arial"/>
    </font>
    <font>
      <b/>
      <sz val="10"/>
      <color indexed="23"/>
      <name val="Arial"/>
    </font>
    <font>
      <sz val="10"/>
      <color indexed="23"/>
      <name val="Arial"/>
    </font>
    <font>
      <b/>
      <sz val="10"/>
      <color indexed="12"/>
      <name val="Arial"/>
    </font>
    <font>
      <b/>
      <sz val="12"/>
      <color indexed="10"/>
      <name val="Arial"/>
    </font>
    <font>
      <b/>
      <sz val="12"/>
      <name val="Arial"/>
    </font>
    <font>
      <b/>
      <u/>
      <sz val="10"/>
      <color indexed="12"/>
      <name val="Arial"/>
      <family val="2"/>
    </font>
    <font>
      <b/>
      <u/>
      <sz val="16"/>
      <color indexed="12"/>
      <name val="Arial"/>
      <family val="2"/>
    </font>
    <font>
      <sz val="14"/>
      <name val="Arial"/>
    </font>
    <font>
      <b/>
      <sz val="14"/>
      <color indexed="10"/>
      <name val="Arial"/>
    </font>
    <font>
      <u/>
      <sz val="14"/>
      <color indexed="12"/>
      <name val="Arial"/>
    </font>
    <font>
      <b/>
      <sz val="10"/>
      <color indexed="55"/>
      <name val="Arial"/>
      <family val="2"/>
    </font>
    <font>
      <b/>
      <u/>
      <sz val="16"/>
      <name val="Arial"/>
      <family val="2"/>
    </font>
    <font>
      <u/>
      <sz val="10"/>
      <name val="Arial"/>
      <family val="2"/>
    </font>
    <font>
      <b/>
      <u/>
      <sz val="14"/>
      <color indexed="12"/>
      <name val="Arial"/>
      <family val="2"/>
    </font>
    <font>
      <b/>
      <sz val="20"/>
      <name val="Arial"/>
      <family val="2"/>
    </font>
    <font>
      <b/>
      <u/>
      <sz val="20"/>
      <color indexed="12"/>
      <name val="Arial"/>
      <family val="2"/>
    </font>
    <font>
      <u/>
      <sz val="16"/>
      <color indexed="10"/>
      <name val="Arial"/>
      <family val="2"/>
    </font>
    <font>
      <vertAlign val="superscript"/>
      <sz val="10"/>
      <name val="Arial"/>
      <family val="2"/>
    </font>
    <font>
      <b/>
      <u/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16"/>
      <color indexed="10"/>
      <name val="Arial"/>
    </font>
    <font>
      <sz val="10"/>
      <color indexed="12"/>
      <name val="Arial"/>
    </font>
    <font>
      <sz val="10"/>
      <color indexed="44"/>
      <name val="Arial"/>
    </font>
    <font>
      <sz val="10"/>
      <color indexed="55"/>
      <name val="Arial"/>
      <family val="2"/>
    </font>
    <font>
      <b/>
      <sz val="8"/>
      <color indexed="81"/>
      <name val="Tahoma"/>
      <family val="2"/>
    </font>
    <font>
      <sz val="12"/>
      <color indexed="55"/>
      <name val="Arial"/>
      <family val="2"/>
    </font>
    <font>
      <sz val="12"/>
      <color indexed="10"/>
      <name val="Arial"/>
    </font>
    <font>
      <b/>
      <sz val="9"/>
      <color indexed="81"/>
      <name val="Tahoma"/>
      <charset val="1"/>
    </font>
    <font>
      <b/>
      <u/>
      <sz val="11"/>
      <color theme="1"/>
      <name val="Calibri"/>
      <family val="2"/>
      <scheme val="minor"/>
    </font>
    <font>
      <b/>
      <sz val="10"/>
      <color rgb="FF0000FF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0C0C0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21">
    <xf numFmtId="0" fontId="0" fillId="0" borderId="0" xfId="0"/>
    <xf numFmtId="0" fontId="0" fillId="2" borderId="0" xfId="0" applyFill="1"/>
    <xf numFmtId="1" fontId="0" fillId="2" borderId="0" xfId="0" applyNumberFormat="1" applyFill="1" applyBorder="1" applyAlignment="1">
      <alignment horizontal="left"/>
    </xf>
    <xf numFmtId="9" fontId="2" fillId="2" borderId="0" xfId="0" applyNumberFormat="1" applyFont="1" applyFill="1" applyBorder="1" applyAlignment="1">
      <alignment horizontal="left"/>
    </xf>
    <xf numFmtId="0" fontId="0" fillId="2" borderId="0" xfId="0" applyFill="1" applyBorder="1"/>
    <xf numFmtId="9" fontId="2" fillId="2" borderId="0" xfId="0" applyNumberFormat="1" applyFont="1" applyFill="1" applyBorder="1" applyAlignment="1">
      <alignment horizontal="center"/>
    </xf>
    <xf numFmtId="0" fontId="10" fillId="2" borderId="1" xfId="0" applyFont="1" applyFill="1" applyBorder="1"/>
    <xf numFmtId="0" fontId="10" fillId="2" borderId="0" xfId="0" applyFont="1" applyFill="1" applyBorder="1"/>
    <xf numFmtId="0" fontId="10" fillId="2" borderId="2" xfId="0" applyFont="1" applyFill="1" applyBorder="1"/>
    <xf numFmtId="1" fontId="10" fillId="2" borderId="2" xfId="0" applyNumberFormat="1" applyFont="1" applyFill="1" applyBorder="1" applyAlignment="1">
      <alignment horizontal="left"/>
    </xf>
    <xf numFmtId="0" fontId="7" fillId="2" borderId="3" xfId="0" applyFont="1" applyFill="1" applyBorder="1"/>
    <xf numFmtId="9" fontId="10" fillId="2" borderId="2" xfId="2" applyFont="1" applyFill="1" applyBorder="1" applyAlignment="1">
      <alignment horizontal="left"/>
    </xf>
    <xf numFmtId="3" fontId="0" fillId="3" borderId="0" xfId="0" applyNumberFormat="1" applyFill="1" applyBorder="1" applyAlignment="1">
      <alignment horizontal="left"/>
    </xf>
    <xf numFmtId="3" fontId="0" fillId="2" borderId="0" xfId="0" applyNumberFormat="1" applyFill="1" applyBorder="1" applyAlignment="1">
      <alignment horizontal="left"/>
    </xf>
    <xf numFmtId="3" fontId="10" fillId="2" borderId="1" xfId="0" applyNumberFormat="1" applyFont="1" applyFill="1" applyBorder="1" applyAlignment="1">
      <alignment horizontal="left"/>
    </xf>
    <xf numFmtId="3" fontId="10" fillId="2" borderId="0" xfId="0" applyNumberFormat="1" applyFont="1" applyFill="1" applyBorder="1" applyAlignment="1">
      <alignment horizontal="left"/>
    </xf>
    <xf numFmtId="3" fontId="0" fillId="3" borderId="0" xfId="0" applyNumberFormat="1" applyFill="1" applyBorder="1" applyAlignment="1">
      <alignment horizontal="center"/>
    </xf>
    <xf numFmtId="3" fontId="0" fillId="2" borderId="0" xfId="0" applyNumberFormat="1" applyFill="1" applyBorder="1" applyAlignment="1">
      <alignment horizontal="center"/>
    </xf>
    <xf numFmtId="3" fontId="10" fillId="2" borderId="4" xfId="0" applyNumberFormat="1" applyFont="1" applyFill="1" applyBorder="1" applyAlignment="1">
      <alignment horizontal="center"/>
    </xf>
    <xf numFmtId="3" fontId="10" fillId="2" borderId="5" xfId="0" applyNumberFormat="1" applyFont="1" applyFill="1" applyBorder="1" applyAlignment="1">
      <alignment horizontal="center"/>
    </xf>
    <xf numFmtId="9" fontId="10" fillId="2" borderId="6" xfId="2" applyFont="1" applyFill="1" applyBorder="1" applyAlignment="1">
      <alignment horizontal="center"/>
    </xf>
    <xf numFmtId="0" fontId="7" fillId="2" borderId="7" xfId="0" applyFont="1" applyFill="1" applyBorder="1"/>
    <xf numFmtId="0" fontId="7" fillId="2" borderId="8" xfId="0" applyFont="1" applyFill="1" applyBorder="1"/>
    <xf numFmtId="0" fontId="0" fillId="2" borderId="1" xfId="0" applyFill="1" applyBorder="1"/>
    <xf numFmtId="0" fontId="0" fillId="3" borderId="9" xfId="0" applyFill="1" applyBorder="1"/>
    <xf numFmtId="0" fontId="0" fillId="3" borderId="0" xfId="0" applyFill="1" applyBorder="1"/>
    <xf numFmtId="0" fontId="0" fillId="3" borderId="10" xfId="0" applyFill="1" applyBorder="1"/>
    <xf numFmtId="0" fontId="0" fillId="3" borderId="0" xfId="0" applyFill="1" applyBorder="1" applyAlignment="1"/>
    <xf numFmtId="0" fontId="0" fillId="3" borderId="11" xfId="0" applyFill="1" applyBorder="1" applyAlignment="1"/>
    <xf numFmtId="0" fontId="12" fillId="3" borderId="0" xfId="0" applyFont="1" applyFill="1" applyBorder="1" applyAlignment="1">
      <alignment horizontal="center"/>
    </xf>
    <xf numFmtId="0" fontId="6" fillId="3" borderId="9" xfId="0" applyFont="1" applyFill="1" applyBorder="1"/>
    <xf numFmtId="164" fontId="1" fillId="3" borderId="0" xfId="0" applyNumberFormat="1" applyFont="1" applyFill="1" applyBorder="1" applyAlignment="1">
      <alignment horizontal="right"/>
    </xf>
    <xf numFmtId="0" fontId="0" fillId="3" borderId="12" xfId="0" applyFill="1" applyBorder="1"/>
    <xf numFmtId="0" fontId="2" fillId="2" borderId="13" xfId="0" applyFont="1" applyFill="1" applyBorder="1" applyAlignment="1">
      <alignment horizontal="right"/>
    </xf>
    <xf numFmtId="0" fontId="7" fillId="2" borderId="13" xfId="0" applyFont="1" applyFill="1" applyBorder="1"/>
    <xf numFmtId="1" fontId="0" fillId="3" borderId="0" xfId="0" applyNumberFormat="1" applyFill="1" applyBorder="1" applyAlignment="1">
      <alignment horizontal="right"/>
    </xf>
    <xf numFmtId="0" fontId="0" fillId="2" borderId="10" xfId="0" applyFill="1" applyBorder="1"/>
    <xf numFmtId="0" fontId="2" fillId="2" borderId="11" xfId="0" applyFont="1" applyFill="1" applyBorder="1"/>
    <xf numFmtId="0" fontId="2" fillId="2" borderId="11" xfId="0" applyFont="1" applyFill="1" applyBorder="1" applyAlignment="1">
      <alignment horizontal="center"/>
    </xf>
    <xf numFmtId="0" fontId="0" fillId="3" borderId="13" xfId="0" applyFill="1" applyBorder="1"/>
    <xf numFmtId="3" fontId="0" fillId="3" borderId="13" xfId="0" applyNumberFormat="1" applyFill="1" applyBorder="1" applyAlignment="1">
      <alignment horizontal="left"/>
    </xf>
    <xf numFmtId="3" fontId="0" fillId="3" borderId="10" xfId="0" applyNumberFormat="1" applyFill="1" applyBorder="1" applyAlignment="1">
      <alignment horizontal="left"/>
    </xf>
    <xf numFmtId="0" fontId="0" fillId="2" borderId="11" xfId="0" applyFill="1" applyBorder="1"/>
    <xf numFmtId="0" fontId="0" fillId="3" borderId="11" xfId="0" applyFill="1" applyBorder="1"/>
    <xf numFmtId="1" fontId="0" fillId="3" borderId="11" xfId="0" applyNumberFormat="1" applyFill="1" applyBorder="1" applyAlignment="1">
      <alignment horizontal="right"/>
    </xf>
    <xf numFmtId="3" fontId="0" fillId="3" borderId="11" xfId="0" applyNumberFormat="1" applyFill="1" applyBorder="1" applyAlignment="1">
      <alignment horizontal="left"/>
    </xf>
    <xf numFmtId="3" fontId="0" fillId="3" borderId="9" xfId="0" applyNumberFormat="1" applyFill="1" applyBorder="1" applyAlignment="1">
      <alignment horizontal="left"/>
    </xf>
    <xf numFmtId="3" fontId="0" fillId="3" borderId="14" xfId="0" applyNumberFormat="1" applyFill="1" applyBorder="1" applyAlignment="1">
      <alignment horizontal="left"/>
    </xf>
    <xf numFmtId="0" fontId="2" fillId="2" borderId="0" xfId="0" applyFont="1" applyFill="1" applyBorder="1"/>
    <xf numFmtId="9" fontId="0" fillId="2" borderId="11" xfId="2" applyNumberFormat="1" applyFont="1" applyFill="1" applyBorder="1" applyAlignment="1">
      <alignment horizontal="left"/>
    </xf>
    <xf numFmtId="9" fontId="6" fillId="2" borderId="11" xfId="2" applyFont="1" applyFill="1" applyBorder="1" applyAlignment="1">
      <alignment horizontal="left"/>
    </xf>
    <xf numFmtId="9" fontId="6" fillId="2" borderId="11" xfId="2" applyFont="1" applyFill="1" applyBorder="1" applyAlignment="1">
      <alignment horizontal="center"/>
    </xf>
    <xf numFmtId="9" fontId="2" fillId="2" borderId="1" xfId="0" applyNumberFormat="1" applyFont="1" applyFill="1" applyBorder="1" applyAlignment="1">
      <alignment horizontal="center"/>
    </xf>
    <xf numFmtId="3" fontId="0" fillId="3" borderId="1" xfId="0" applyNumberFormat="1" applyFill="1" applyBorder="1" applyAlignment="1">
      <alignment horizontal="left"/>
    </xf>
    <xf numFmtId="0" fontId="7" fillId="2" borderId="1" xfId="0" applyFont="1" applyFill="1" applyBorder="1"/>
    <xf numFmtId="1" fontId="7" fillId="2" borderId="1" xfId="0" applyNumberFormat="1" applyFont="1" applyFill="1" applyBorder="1" applyAlignment="1">
      <alignment horizontal="right"/>
    </xf>
    <xf numFmtId="0" fontId="7" fillId="2" borderId="1" xfId="0" applyFont="1" applyFill="1" applyBorder="1" applyAlignment="1">
      <alignment horizontal="left"/>
    </xf>
    <xf numFmtId="3" fontId="0" fillId="3" borderId="15" xfId="0" applyNumberFormat="1" applyFill="1" applyBorder="1" applyAlignment="1">
      <alignment horizontal="left"/>
    </xf>
    <xf numFmtId="3" fontId="7" fillId="2" borderId="1" xfId="0" applyNumberFormat="1" applyFont="1" applyFill="1" applyBorder="1" applyAlignment="1">
      <alignment horizontal="left"/>
    </xf>
    <xf numFmtId="3" fontId="7" fillId="2" borderId="1" xfId="2" applyNumberFormat="1" applyFont="1" applyFill="1" applyBorder="1" applyAlignment="1">
      <alignment horizontal="left"/>
    </xf>
    <xf numFmtId="3" fontId="7" fillId="2" borderId="4" xfId="2" applyNumberFormat="1" applyFont="1" applyFill="1" applyBorder="1" applyAlignment="1">
      <alignment horizontal="center"/>
    </xf>
    <xf numFmtId="0" fontId="2" fillId="3" borderId="10" xfId="0" applyFont="1" applyFill="1" applyBorder="1" applyAlignment="1">
      <alignment horizontal="right"/>
    </xf>
    <xf numFmtId="0" fontId="24" fillId="4" borderId="0" xfId="0" applyFont="1" applyFill="1"/>
    <xf numFmtId="0" fontId="25" fillId="4" borderId="0" xfId="0" applyFont="1" applyFill="1"/>
    <xf numFmtId="0" fontId="26" fillId="4" borderId="0" xfId="1" applyFont="1" applyFill="1" applyAlignment="1" applyProtection="1">
      <protection locked="0"/>
    </xf>
    <xf numFmtId="0" fontId="9" fillId="2" borderId="0" xfId="0" applyFont="1" applyFill="1"/>
    <xf numFmtId="0" fontId="7" fillId="2" borderId="0" xfId="0" applyFont="1" applyFill="1"/>
    <xf numFmtId="0" fontId="14" fillId="4" borderId="0" xfId="0" applyFont="1" applyFill="1" applyBorder="1" applyAlignment="1" applyProtection="1">
      <alignment horizontal="right"/>
      <protection locked="0"/>
    </xf>
    <xf numFmtId="0" fontId="8" fillId="4" borderId="0" xfId="0" applyFont="1" applyFill="1" applyBorder="1" applyAlignment="1" applyProtection="1">
      <alignment horizontal="right"/>
      <protection locked="0"/>
    </xf>
    <xf numFmtId="164" fontId="8" fillId="4" borderId="0" xfId="0" applyNumberFormat="1" applyFont="1" applyFill="1" applyBorder="1" applyAlignment="1" applyProtection="1">
      <alignment horizontal="right"/>
      <protection locked="0"/>
    </xf>
    <xf numFmtId="164" fontId="8" fillId="4" borderId="0" xfId="2" applyNumberFormat="1" applyFont="1" applyFill="1" applyBorder="1" applyAlignment="1" applyProtection="1">
      <alignment horizontal="right"/>
      <protection locked="0"/>
    </xf>
    <xf numFmtId="165" fontId="9" fillId="4" borderId="11" xfId="0" applyNumberFormat="1" applyFont="1" applyFill="1" applyBorder="1" applyAlignment="1" applyProtection="1">
      <alignment horizontal="right"/>
      <protection locked="0"/>
    </xf>
    <xf numFmtId="9" fontId="8" fillId="4" borderId="0" xfId="0" applyNumberFormat="1" applyFont="1" applyFill="1" applyBorder="1" applyProtection="1">
      <protection locked="0"/>
    </xf>
    <xf numFmtId="0" fontId="9" fillId="4" borderId="13" xfId="0" applyFont="1" applyFill="1" applyBorder="1" applyAlignment="1" applyProtection="1">
      <alignment horizontal="center"/>
      <protection locked="0"/>
    </xf>
    <xf numFmtId="9" fontId="8" fillId="4" borderId="11" xfId="0" applyNumberFormat="1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3" fontId="8" fillId="4" borderId="13" xfId="0" applyNumberFormat="1" applyFont="1" applyFill="1" applyBorder="1" applyProtection="1">
      <protection locked="0"/>
    </xf>
    <xf numFmtId="0" fontId="0" fillId="4" borderId="0" xfId="0" applyFill="1" applyBorder="1" applyProtection="1">
      <protection locked="0"/>
    </xf>
    <xf numFmtId="3" fontId="8" fillId="4" borderId="0" xfId="0" applyNumberFormat="1" applyFont="1" applyFill="1" applyBorder="1" applyProtection="1">
      <protection locked="0"/>
    </xf>
    <xf numFmtId="0" fontId="1" fillId="3" borderId="0" xfId="0" applyFont="1" applyFill="1" applyBorder="1"/>
    <xf numFmtId="0" fontId="1" fillId="3" borderId="11" xfId="0" applyFont="1" applyFill="1" applyBorder="1" applyAlignment="1"/>
    <xf numFmtId="165" fontId="0" fillId="3" borderId="9" xfId="0" applyNumberFormat="1" applyFill="1" applyBorder="1" applyAlignment="1">
      <alignment horizontal="center"/>
    </xf>
    <xf numFmtId="165" fontId="6" fillId="3" borderId="9" xfId="0" applyNumberFormat="1" applyFont="1" applyFill="1" applyBorder="1" applyAlignment="1">
      <alignment horizontal="center"/>
    </xf>
    <xf numFmtId="165" fontId="0" fillId="3" borderId="14" xfId="0" applyNumberFormat="1" applyFill="1" applyBorder="1" applyAlignment="1">
      <alignment horizontal="center"/>
    </xf>
    <xf numFmtId="0" fontId="0" fillId="3" borderId="9" xfId="0" applyFill="1" applyBorder="1" applyAlignment="1">
      <alignment horizontal="left"/>
    </xf>
    <xf numFmtId="3" fontId="0" fillId="3" borderId="0" xfId="0" applyNumberFormat="1" applyFill="1" applyBorder="1"/>
    <xf numFmtId="3" fontId="0" fillId="3" borderId="11" xfId="0" applyNumberFormat="1" applyFill="1" applyBorder="1"/>
    <xf numFmtId="3" fontId="10" fillId="5" borderId="7" xfId="0" applyNumberFormat="1" applyFont="1" applyFill="1" applyBorder="1" applyAlignment="1">
      <alignment horizontal="left"/>
    </xf>
    <xf numFmtId="3" fontId="10" fillId="5" borderId="1" xfId="0" applyNumberFormat="1" applyFont="1" applyFill="1" applyBorder="1" applyAlignment="1">
      <alignment horizontal="left"/>
    </xf>
    <xf numFmtId="0" fontId="7" fillId="5" borderId="3" xfId="0" applyFont="1" applyFill="1" applyBorder="1"/>
    <xf numFmtId="0" fontId="0" fillId="5" borderId="0" xfId="0" applyFill="1" applyBorder="1"/>
    <xf numFmtId="9" fontId="10" fillId="5" borderId="8" xfId="2" applyFont="1" applyFill="1" applyBorder="1" applyAlignment="1">
      <alignment horizontal="left"/>
    </xf>
    <xf numFmtId="9" fontId="10" fillId="5" borderId="2" xfId="2" applyFont="1" applyFill="1" applyBorder="1" applyAlignment="1">
      <alignment horizontal="left"/>
    </xf>
    <xf numFmtId="0" fontId="7" fillId="5" borderId="7" xfId="0" applyFont="1" applyFill="1" applyBorder="1"/>
    <xf numFmtId="0" fontId="0" fillId="5" borderId="1" xfId="0" applyFill="1" applyBorder="1"/>
    <xf numFmtId="9" fontId="15" fillId="5" borderId="3" xfId="2" applyFont="1" applyFill="1" applyBorder="1" applyAlignment="1">
      <alignment horizontal="left"/>
    </xf>
    <xf numFmtId="3" fontId="7" fillId="5" borderId="0" xfId="0" applyNumberFormat="1" applyFont="1" applyFill="1" applyBorder="1" applyAlignment="1">
      <alignment horizontal="left"/>
    </xf>
    <xf numFmtId="9" fontId="15" fillId="5" borderId="0" xfId="2" applyFont="1" applyFill="1" applyBorder="1" applyAlignment="1">
      <alignment horizontal="left"/>
    </xf>
    <xf numFmtId="0" fontId="0" fillId="5" borderId="8" xfId="0" applyFill="1" applyBorder="1"/>
    <xf numFmtId="0" fontId="0" fillId="5" borderId="2" xfId="0" applyFill="1" applyBorder="1"/>
    <xf numFmtId="3" fontId="0" fillId="5" borderId="9" xfId="0" applyNumberFormat="1" applyFill="1" applyBorder="1" applyAlignment="1">
      <alignment horizontal="left"/>
    </xf>
    <xf numFmtId="3" fontId="0" fillId="5" borderId="0" xfId="0" applyNumberFormat="1" applyFill="1" applyBorder="1" applyAlignment="1">
      <alignment horizontal="left"/>
    </xf>
    <xf numFmtId="0" fontId="0" fillId="5" borderId="10" xfId="0" applyFill="1" applyBorder="1"/>
    <xf numFmtId="0" fontId="0" fillId="5" borderId="9" xfId="0" applyFill="1" applyBorder="1"/>
    <xf numFmtId="0" fontId="7" fillId="5" borderId="16" xfId="0" applyFont="1" applyFill="1" applyBorder="1"/>
    <xf numFmtId="0" fontId="7" fillId="5" borderId="13" xfId="0" applyFont="1" applyFill="1" applyBorder="1"/>
    <xf numFmtId="0" fontId="0" fillId="5" borderId="13" xfId="0" applyFill="1" applyBorder="1"/>
    <xf numFmtId="0" fontId="0" fillId="5" borderId="17" xfId="0" applyFill="1" applyBorder="1"/>
    <xf numFmtId="0" fontId="7" fillId="5" borderId="9" xfId="0" applyFont="1" applyFill="1" applyBorder="1"/>
    <xf numFmtId="0" fontId="7" fillId="5" borderId="0" xfId="0" applyFont="1" applyFill="1" applyBorder="1"/>
    <xf numFmtId="0" fontId="2" fillId="5" borderId="14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3" fontId="0" fillId="3" borderId="12" xfId="0" applyNumberFormat="1" applyFill="1" applyBorder="1" applyAlignment="1">
      <alignment horizontal="left"/>
    </xf>
    <xf numFmtId="3" fontId="0" fillId="5" borderId="10" xfId="0" applyNumberFormat="1" applyFill="1" applyBorder="1" applyAlignment="1">
      <alignment horizontal="left"/>
    </xf>
    <xf numFmtId="3" fontId="0" fillId="3" borderId="18" xfId="0" applyNumberFormat="1" applyFill="1" applyBorder="1" applyAlignment="1">
      <alignment horizontal="left"/>
    </xf>
    <xf numFmtId="3" fontId="10" fillId="5" borderId="18" xfId="0" applyNumberFormat="1" applyFont="1" applyFill="1" applyBorder="1" applyAlignment="1">
      <alignment horizontal="left"/>
    </xf>
    <xf numFmtId="9" fontId="10" fillId="5" borderId="19" xfId="2" applyFont="1" applyFill="1" applyBorder="1" applyAlignment="1">
      <alignment horizontal="left"/>
    </xf>
    <xf numFmtId="0" fontId="0" fillId="5" borderId="18" xfId="0" applyFill="1" applyBorder="1"/>
    <xf numFmtId="0" fontId="0" fillId="5" borderId="19" xfId="0" applyFill="1" applyBorder="1"/>
    <xf numFmtId="0" fontId="4" fillId="5" borderId="13" xfId="1" applyFill="1" applyBorder="1" applyAlignment="1" applyProtection="1">
      <protection locked="0"/>
    </xf>
    <xf numFmtId="0" fontId="4" fillId="5" borderId="0" xfId="1" applyFill="1" applyBorder="1" applyAlignment="1" applyProtection="1">
      <protection locked="0"/>
    </xf>
    <xf numFmtId="9" fontId="15" fillId="5" borderId="10" xfId="2" applyFont="1" applyFill="1" applyBorder="1" applyAlignment="1">
      <alignment horizontal="left"/>
    </xf>
    <xf numFmtId="9" fontId="10" fillId="2" borderId="20" xfId="2" applyFont="1" applyFill="1" applyBorder="1" applyAlignment="1">
      <alignment horizontal="left"/>
    </xf>
    <xf numFmtId="9" fontId="10" fillId="2" borderId="21" xfId="2" applyFont="1" applyFill="1" applyBorder="1" applyAlignment="1">
      <alignment horizontal="center"/>
    </xf>
    <xf numFmtId="9" fontId="10" fillId="5" borderId="22" xfId="2" applyFont="1" applyFill="1" applyBorder="1" applyAlignment="1">
      <alignment horizontal="left"/>
    </xf>
    <xf numFmtId="9" fontId="10" fillId="5" borderId="20" xfId="2" applyFont="1" applyFill="1" applyBorder="1" applyAlignment="1">
      <alignment horizontal="left"/>
    </xf>
    <xf numFmtId="9" fontId="10" fillId="5" borderId="23" xfId="2" applyFont="1" applyFill="1" applyBorder="1" applyAlignment="1">
      <alignment horizontal="left"/>
    </xf>
    <xf numFmtId="0" fontId="18" fillId="3" borderId="10" xfId="0" applyFont="1" applyFill="1" applyBorder="1"/>
    <xf numFmtId="0" fontId="7" fillId="3" borderId="9" xfId="0" applyFont="1" applyFill="1" applyBorder="1"/>
    <xf numFmtId="0" fontId="7" fillId="3" borderId="0" xfId="0" applyFont="1" applyFill="1" applyBorder="1"/>
    <xf numFmtId="0" fontId="8" fillId="4" borderId="0" xfId="0" applyFont="1" applyFill="1"/>
    <xf numFmtId="0" fontId="28" fillId="2" borderId="0" xfId="0" applyFont="1" applyFill="1"/>
    <xf numFmtId="0" fontId="9" fillId="6" borderId="0" xfId="0" applyFont="1" applyFill="1"/>
    <xf numFmtId="9" fontId="0" fillId="5" borderId="14" xfId="2" applyNumberFormat="1" applyFont="1" applyFill="1" applyBorder="1" applyAlignment="1">
      <alignment horizontal="left"/>
    </xf>
    <xf numFmtId="9" fontId="0" fillId="5" borderId="11" xfId="2" applyNumberFormat="1" applyFont="1" applyFill="1" applyBorder="1" applyAlignment="1">
      <alignment horizontal="left"/>
    </xf>
    <xf numFmtId="9" fontId="0" fillId="5" borderId="12" xfId="2" applyNumberFormat="1" applyFont="1" applyFill="1" applyBorder="1" applyAlignment="1">
      <alignment horizontal="left"/>
    </xf>
    <xf numFmtId="9" fontId="0" fillId="5" borderId="10" xfId="2" applyFont="1" applyFill="1" applyBorder="1" applyAlignment="1">
      <alignment horizontal="left"/>
    </xf>
    <xf numFmtId="0" fontId="0" fillId="5" borderId="24" xfId="0" applyFill="1" applyBorder="1"/>
    <xf numFmtId="3" fontId="0" fillId="3" borderId="25" xfId="0" applyNumberFormat="1" applyFill="1" applyBorder="1" applyAlignment="1">
      <alignment horizontal="left"/>
    </xf>
    <xf numFmtId="0" fontId="0" fillId="5" borderId="25" xfId="0" applyFill="1" applyBorder="1"/>
    <xf numFmtId="3" fontId="0" fillId="3" borderId="26" xfId="0" applyNumberFormat="1" applyFill="1" applyBorder="1" applyAlignment="1">
      <alignment horizontal="left"/>
    </xf>
    <xf numFmtId="0" fontId="2" fillId="5" borderId="26" xfId="0" applyFont="1" applyFill="1" applyBorder="1"/>
    <xf numFmtId="9" fontId="10" fillId="5" borderId="27" xfId="2" applyFont="1" applyFill="1" applyBorder="1" applyAlignment="1">
      <alignment horizontal="left"/>
    </xf>
    <xf numFmtId="3" fontId="0" fillId="5" borderId="25" xfId="0" applyNumberFormat="1" applyFill="1" applyBorder="1" applyAlignment="1">
      <alignment horizontal="left"/>
    </xf>
    <xf numFmtId="9" fontId="0" fillId="5" borderId="26" xfId="2" applyNumberFormat="1" applyFont="1" applyFill="1" applyBorder="1" applyAlignment="1">
      <alignment horizontal="left"/>
    </xf>
    <xf numFmtId="3" fontId="0" fillId="3" borderId="28" xfId="0" applyNumberFormat="1" applyFill="1" applyBorder="1" applyAlignment="1">
      <alignment horizontal="left"/>
    </xf>
    <xf numFmtId="3" fontId="10" fillId="5" borderId="28" xfId="0" applyNumberFormat="1" applyFont="1" applyFill="1" applyBorder="1" applyAlignment="1">
      <alignment horizontal="left"/>
    </xf>
    <xf numFmtId="9" fontId="10" fillId="5" borderId="29" xfId="2" applyFont="1" applyFill="1" applyBorder="1" applyAlignment="1">
      <alignment horizontal="left"/>
    </xf>
    <xf numFmtId="0" fontId="0" fillId="5" borderId="28" xfId="0" applyFill="1" applyBorder="1"/>
    <xf numFmtId="9" fontId="15" fillId="5" borderId="25" xfId="2" applyFont="1" applyFill="1" applyBorder="1" applyAlignment="1">
      <alignment horizontal="left"/>
    </xf>
    <xf numFmtId="0" fontId="0" fillId="5" borderId="29" xfId="0" applyFill="1" applyBorder="1"/>
    <xf numFmtId="0" fontId="6" fillId="2" borderId="0" xfId="0" applyFont="1" applyFill="1" applyProtection="1"/>
    <xf numFmtId="0" fontId="6" fillId="2" borderId="0" xfId="0" quotePrefix="1" applyFont="1" applyFill="1" applyProtection="1"/>
    <xf numFmtId="166" fontId="6" fillId="2" borderId="0" xfId="0" applyNumberFormat="1" applyFont="1" applyFill="1" applyProtection="1"/>
    <xf numFmtId="0" fontId="0" fillId="2" borderId="0" xfId="0" applyFill="1" applyProtection="1"/>
    <xf numFmtId="0" fontId="7" fillId="2" borderId="0" xfId="0" applyFont="1" applyFill="1" applyProtection="1"/>
    <xf numFmtId="0" fontId="22" fillId="2" borderId="0" xfId="1" applyFont="1" applyFill="1" applyAlignment="1" applyProtection="1"/>
    <xf numFmtId="0" fontId="12" fillId="2" borderId="0" xfId="0" applyFont="1" applyFill="1" applyAlignment="1" applyProtection="1">
      <alignment horizontal="center"/>
    </xf>
    <xf numFmtId="0" fontId="0" fillId="4" borderId="0" xfId="0" applyFill="1" applyProtection="1"/>
    <xf numFmtId="0" fontId="9" fillId="4" borderId="0" xfId="0" applyFont="1" applyFill="1" applyProtection="1"/>
    <xf numFmtId="0" fontId="7" fillId="4" borderId="0" xfId="0" applyFont="1" applyFill="1" applyProtection="1"/>
    <xf numFmtId="0" fontId="12" fillId="2" borderId="0" xfId="0" applyFont="1" applyFill="1" applyProtection="1">
      <protection locked="0"/>
    </xf>
    <xf numFmtId="0" fontId="24" fillId="7" borderId="0" xfId="0" applyFont="1" applyFill="1"/>
    <xf numFmtId="0" fontId="25" fillId="7" borderId="0" xfId="0" applyFont="1" applyFill="1"/>
    <xf numFmtId="0" fontId="4" fillId="7" borderId="0" xfId="1" applyFill="1" applyAlignment="1" applyProtection="1">
      <protection locked="0"/>
    </xf>
    <xf numFmtId="0" fontId="2" fillId="5" borderId="10" xfId="0" applyFont="1" applyFill="1" applyBorder="1"/>
    <xf numFmtId="3" fontId="10" fillId="5" borderId="23" xfId="0" applyNumberFormat="1" applyFont="1" applyFill="1" applyBorder="1" applyAlignment="1">
      <alignment horizontal="left"/>
    </xf>
    <xf numFmtId="0" fontId="2" fillId="5" borderId="0" xfId="0" applyFont="1" applyFill="1" applyBorder="1"/>
    <xf numFmtId="3" fontId="10" fillId="5" borderId="20" xfId="0" applyNumberFormat="1" applyFont="1" applyFill="1" applyBorder="1" applyAlignment="1">
      <alignment horizontal="left"/>
    </xf>
    <xf numFmtId="0" fontId="6" fillId="2" borderId="0" xfId="0" applyFont="1" applyFill="1" applyAlignment="1" applyProtection="1">
      <alignment horizontal="right"/>
    </xf>
    <xf numFmtId="0" fontId="0" fillId="7" borderId="0" xfId="0" applyFill="1"/>
    <xf numFmtId="0" fontId="2" fillId="7" borderId="0" xfId="0" applyFont="1" applyFill="1"/>
    <xf numFmtId="9" fontId="6" fillId="5" borderId="2" xfId="2" applyFont="1" applyFill="1" applyBorder="1" applyAlignment="1">
      <alignment horizontal="left"/>
    </xf>
    <xf numFmtId="0" fontId="31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10" xfId="0" applyFill="1" applyBorder="1" applyProtection="1"/>
    <xf numFmtId="0" fontId="0" fillId="2" borderId="0" xfId="0" applyFill="1" applyBorder="1" applyProtection="1"/>
    <xf numFmtId="0" fontId="0" fillId="3" borderId="0" xfId="0" applyFill="1" applyBorder="1" applyProtection="1"/>
    <xf numFmtId="0" fontId="0" fillId="3" borderId="10" xfId="0" applyFill="1" applyBorder="1" applyProtection="1"/>
    <xf numFmtId="164" fontId="19" fillId="3" borderId="0" xfId="0" applyNumberFormat="1" applyFont="1" applyFill="1" applyBorder="1" applyProtection="1"/>
    <xf numFmtId="0" fontId="8" fillId="4" borderId="0" xfId="0" applyFont="1" applyFill="1" applyBorder="1" applyAlignment="1" applyProtection="1">
      <alignment horizontal="right"/>
    </xf>
    <xf numFmtId="0" fontId="12" fillId="3" borderId="0" xfId="0" applyFont="1" applyFill="1" applyBorder="1" applyAlignment="1" applyProtection="1">
      <alignment horizontal="center"/>
    </xf>
    <xf numFmtId="164" fontId="8" fillId="4" borderId="0" xfId="0" applyNumberFormat="1" applyFont="1" applyFill="1" applyBorder="1" applyAlignment="1" applyProtection="1">
      <alignment horizontal="right"/>
    </xf>
    <xf numFmtId="0" fontId="2" fillId="3" borderId="10" xfId="0" applyFont="1" applyFill="1" applyBorder="1" applyAlignment="1" applyProtection="1">
      <alignment horizontal="right"/>
    </xf>
    <xf numFmtId="164" fontId="8" fillId="4" borderId="0" xfId="2" applyNumberFormat="1" applyFont="1" applyFill="1" applyBorder="1" applyAlignment="1" applyProtection="1">
      <alignment horizontal="right"/>
    </xf>
    <xf numFmtId="0" fontId="7" fillId="3" borderId="0" xfId="0" applyFont="1" applyFill="1" applyBorder="1" applyProtection="1"/>
    <xf numFmtId="9" fontId="8" fillId="4" borderId="0" xfId="0" applyNumberFormat="1" applyFont="1" applyFill="1" applyBorder="1" applyProtection="1"/>
    <xf numFmtId="0" fontId="0" fillId="3" borderId="11" xfId="0" applyFill="1" applyBorder="1" applyProtection="1"/>
    <xf numFmtId="3" fontId="0" fillId="3" borderId="0" xfId="0" applyNumberFormat="1" applyFill="1" applyBorder="1" applyProtection="1"/>
    <xf numFmtId="1" fontId="0" fillId="3" borderId="0" xfId="0" applyNumberFormat="1" applyFill="1" applyBorder="1" applyAlignment="1" applyProtection="1">
      <alignment horizontal="right"/>
    </xf>
    <xf numFmtId="3" fontId="0" fillId="3" borderId="0" xfId="0" applyNumberFormat="1" applyFill="1" applyBorder="1" applyAlignment="1" applyProtection="1">
      <alignment horizontal="left"/>
    </xf>
    <xf numFmtId="3" fontId="0" fillId="3" borderId="11" xfId="0" applyNumberFormat="1" applyFill="1" applyBorder="1" applyAlignment="1" applyProtection="1">
      <alignment horizontal="left"/>
    </xf>
    <xf numFmtId="3" fontId="10" fillId="2" borderId="0" xfId="0" applyNumberFormat="1" applyFont="1" applyFill="1" applyBorder="1" applyAlignment="1" applyProtection="1">
      <alignment horizontal="left"/>
    </xf>
    <xf numFmtId="3" fontId="8" fillId="4" borderId="13" xfId="0" applyNumberFormat="1" applyFont="1" applyFill="1" applyBorder="1" applyProtection="1"/>
    <xf numFmtId="0" fontId="0" fillId="3" borderId="13" xfId="0" applyFill="1" applyBorder="1" applyProtection="1"/>
    <xf numFmtId="3" fontId="0" fillId="3" borderId="13" xfId="0" applyNumberFormat="1" applyFill="1" applyBorder="1" applyAlignment="1" applyProtection="1">
      <alignment horizontal="left"/>
    </xf>
    <xf numFmtId="3" fontId="8" fillId="4" borderId="0" xfId="0" applyNumberFormat="1" applyFont="1" applyFill="1" applyBorder="1" applyProtection="1"/>
    <xf numFmtId="1" fontId="0" fillId="2" borderId="0" xfId="0" applyNumberFormat="1" applyFill="1" applyBorder="1" applyAlignment="1" applyProtection="1">
      <alignment horizontal="left"/>
    </xf>
    <xf numFmtId="9" fontId="2" fillId="2" borderId="0" xfId="0" applyNumberFormat="1" applyFont="1" applyFill="1" applyBorder="1" applyAlignment="1" applyProtection="1">
      <alignment horizontal="left"/>
    </xf>
    <xf numFmtId="0" fontId="0" fillId="2" borderId="11" xfId="0" applyFill="1" applyBorder="1" applyProtection="1"/>
    <xf numFmtId="9" fontId="0" fillId="2" borderId="11" xfId="2" applyNumberFormat="1" applyFont="1" applyFill="1" applyBorder="1" applyAlignment="1" applyProtection="1">
      <alignment horizontal="left"/>
    </xf>
    <xf numFmtId="9" fontId="6" fillId="2" borderId="11" xfId="2" applyFont="1" applyFill="1" applyBorder="1" applyAlignment="1" applyProtection="1">
      <alignment horizontal="left"/>
    </xf>
    <xf numFmtId="0" fontId="0" fillId="2" borderId="9" xfId="0" applyFill="1" applyBorder="1" applyProtection="1"/>
    <xf numFmtId="0" fontId="0" fillId="2" borderId="14" xfId="0" applyFill="1" applyBorder="1" applyProtection="1"/>
    <xf numFmtId="0" fontId="7" fillId="2" borderId="7" xfId="0" applyFont="1" applyFill="1" applyBorder="1" applyProtection="1"/>
    <xf numFmtId="0" fontId="7" fillId="2" borderId="1" xfId="0" applyFont="1" applyFill="1" applyBorder="1" applyProtection="1"/>
    <xf numFmtId="0" fontId="10" fillId="2" borderId="1" xfId="0" applyFont="1" applyFill="1" applyBorder="1" applyProtection="1"/>
    <xf numFmtId="3" fontId="10" fillId="2" borderId="1" xfId="0" applyNumberFormat="1" applyFont="1" applyFill="1" applyBorder="1" applyAlignment="1" applyProtection="1">
      <alignment horizontal="left"/>
    </xf>
    <xf numFmtId="0" fontId="7" fillId="2" borderId="3" xfId="0" applyFont="1" applyFill="1" applyBorder="1" applyProtection="1"/>
    <xf numFmtId="0" fontId="10" fillId="2" borderId="0" xfId="0" applyFont="1" applyFill="1" applyBorder="1" applyProtection="1"/>
    <xf numFmtId="0" fontId="7" fillId="2" borderId="8" xfId="0" applyFont="1" applyFill="1" applyBorder="1" applyProtection="1"/>
    <xf numFmtId="0" fontId="10" fillId="2" borderId="2" xfId="0" applyFont="1" applyFill="1" applyBorder="1" applyProtection="1"/>
    <xf numFmtId="1" fontId="10" fillId="2" borderId="2" xfId="0" applyNumberFormat="1" applyFont="1" applyFill="1" applyBorder="1" applyAlignment="1" applyProtection="1">
      <alignment horizontal="left"/>
    </xf>
    <xf numFmtId="9" fontId="10" fillId="2" borderId="2" xfId="2" applyFont="1" applyFill="1" applyBorder="1" applyAlignment="1" applyProtection="1">
      <alignment horizontal="left"/>
    </xf>
    <xf numFmtId="3" fontId="7" fillId="2" borderId="1" xfId="0" applyNumberFormat="1" applyFont="1" applyFill="1" applyBorder="1" applyAlignment="1" applyProtection="1">
      <alignment horizontal="left"/>
    </xf>
    <xf numFmtId="3" fontId="7" fillId="2" borderId="1" xfId="2" applyNumberFormat="1" applyFont="1" applyFill="1" applyBorder="1" applyAlignment="1" applyProtection="1">
      <alignment horizontal="left"/>
    </xf>
    <xf numFmtId="0" fontId="0" fillId="3" borderId="3" xfId="0" applyFill="1" applyBorder="1" applyProtection="1"/>
    <xf numFmtId="0" fontId="0" fillId="3" borderId="5" xfId="0" applyFill="1" applyBorder="1" applyProtection="1"/>
    <xf numFmtId="0" fontId="2" fillId="2" borderId="30" xfId="0" applyFont="1" applyFill="1" applyBorder="1" applyProtection="1"/>
    <xf numFmtId="0" fontId="2" fillId="2" borderId="3" xfId="0" applyFont="1" applyFill="1" applyBorder="1" applyProtection="1"/>
    <xf numFmtId="0" fontId="2" fillId="2" borderId="31" xfId="0" applyFont="1" applyFill="1" applyBorder="1" applyProtection="1"/>
    <xf numFmtId="0" fontId="0" fillId="2" borderId="3" xfId="0" applyFill="1" applyBorder="1" applyProtection="1"/>
    <xf numFmtId="20" fontId="2" fillId="2" borderId="31" xfId="0" applyNumberFormat="1" applyFont="1" applyFill="1" applyBorder="1" applyAlignment="1" applyProtection="1">
      <alignment horizontal="left"/>
    </xf>
    <xf numFmtId="0" fontId="6" fillId="3" borderId="3" xfId="0" applyFont="1" applyFill="1" applyBorder="1" applyProtection="1"/>
    <xf numFmtId="0" fontId="7" fillId="3" borderId="3" xfId="0" applyFont="1" applyFill="1" applyBorder="1" applyProtection="1"/>
    <xf numFmtId="0" fontId="0" fillId="3" borderId="8" xfId="0" applyFill="1" applyBorder="1" applyProtection="1"/>
    <xf numFmtId="0" fontId="0" fillId="3" borderId="19" xfId="0" applyFill="1" applyBorder="1" applyProtection="1"/>
    <xf numFmtId="0" fontId="0" fillId="3" borderId="2" xfId="0" applyFill="1" applyBorder="1" applyProtection="1"/>
    <xf numFmtId="0" fontId="0" fillId="3" borderId="3" xfId="0" applyFill="1" applyBorder="1" applyAlignment="1" applyProtection="1"/>
    <xf numFmtId="0" fontId="0" fillId="3" borderId="6" xfId="0" applyFill="1" applyBorder="1" applyProtection="1"/>
    <xf numFmtId="0" fontId="7" fillId="2" borderId="0" xfId="0" applyFont="1" applyFill="1" applyBorder="1"/>
    <xf numFmtId="0" fontId="1" fillId="8" borderId="0" xfId="0" applyFont="1" applyFill="1"/>
    <xf numFmtId="0" fontId="6" fillId="3" borderId="7" xfId="0" applyFont="1" applyFill="1" applyBorder="1" applyProtection="1"/>
    <xf numFmtId="0" fontId="0" fillId="3" borderId="1" xfId="0" applyFill="1" applyBorder="1" applyProtection="1"/>
    <xf numFmtId="0" fontId="14" fillId="4" borderId="1" xfId="0" applyFont="1" applyFill="1" applyBorder="1" applyAlignment="1" applyProtection="1">
      <alignment horizontal="right"/>
    </xf>
    <xf numFmtId="0" fontId="0" fillId="3" borderId="4" xfId="0" applyFill="1" applyBorder="1" applyProtection="1"/>
    <xf numFmtId="0" fontId="1" fillId="8" borderId="16" xfId="0" applyFont="1" applyFill="1" applyBorder="1"/>
    <xf numFmtId="0" fontId="1" fillId="8" borderId="9" xfId="0" applyFont="1" applyFill="1" applyBorder="1"/>
    <xf numFmtId="0" fontId="1" fillId="8" borderId="14" xfId="0" applyFont="1" applyFill="1" applyBorder="1"/>
    <xf numFmtId="3" fontId="8" fillId="4" borderId="11" xfId="0" applyNumberFormat="1" applyFont="1" applyFill="1" applyBorder="1" applyProtection="1"/>
    <xf numFmtId="0" fontId="1" fillId="2" borderId="16" xfId="0" applyFont="1" applyFill="1" applyBorder="1"/>
    <xf numFmtId="0" fontId="0" fillId="2" borderId="13" xfId="0" applyFill="1" applyBorder="1" applyProtection="1"/>
    <xf numFmtId="3" fontId="0" fillId="2" borderId="13" xfId="0" applyNumberFormat="1" applyFill="1" applyBorder="1" applyAlignment="1" applyProtection="1">
      <alignment horizontal="left"/>
    </xf>
    <xf numFmtId="9" fontId="0" fillId="2" borderId="0" xfId="2" applyNumberFormat="1" applyFont="1" applyFill="1" applyBorder="1" applyAlignment="1" applyProtection="1">
      <alignment horizontal="left"/>
    </xf>
    <xf numFmtId="9" fontId="6" fillId="2" borderId="0" xfId="2" applyFont="1" applyFill="1" applyBorder="1" applyAlignment="1" applyProtection="1">
      <alignment horizontal="left"/>
    </xf>
    <xf numFmtId="0" fontId="2" fillId="2" borderId="32" xfId="0" applyFont="1" applyFill="1" applyBorder="1" applyProtection="1"/>
    <xf numFmtId="0" fontId="0" fillId="2" borderId="33" xfId="0" applyFill="1" applyBorder="1" applyProtection="1"/>
    <xf numFmtId="0" fontId="2" fillId="2" borderId="33" xfId="0" applyFont="1" applyFill="1" applyBorder="1" applyProtection="1"/>
    <xf numFmtId="1" fontId="8" fillId="4" borderId="0" xfId="0" applyNumberFormat="1" applyFont="1" applyFill="1" applyBorder="1" applyProtection="1"/>
    <xf numFmtId="165" fontId="14" fillId="4" borderId="0" xfId="0" applyNumberFormat="1" applyFont="1" applyFill="1" applyBorder="1" applyAlignment="1" applyProtection="1">
      <alignment horizontal="right"/>
    </xf>
    <xf numFmtId="3" fontId="7" fillId="2" borderId="1" xfId="0" applyNumberFormat="1" applyFont="1" applyFill="1" applyBorder="1" applyProtection="1"/>
    <xf numFmtId="3" fontId="10" fillId="2" borderId="0" xfId="0" applyNumberFormat="1" applyFont="1" applyFill="1" applyBorder="1" applyAlignment="1" applyProtection="1">
      <alignment horizontal="right"/>
    </xf>
    <xf numFmtId="0" fontId="7" fillId="2" borderId="2" xfId="0" applyFont="1" applyFill="1" applyBorder="1"/>
    <xf numFmtId="0" fontId="7" fillId="3" borderId="10" xfId="0" applyFont="1" applyFill="1" applyBorder="1" applyProtection="1"/>
    <xf numFmtId="3" fontId="20" fillId="6" borderId="32" xfId="0" applyNumberFormat="1" applyFont="1" applyFill="1" applyBorder="1" applyProtection="1"/>
    <xf numFmtId="0" fontId="20" fillId="6" borderId="34" xfId="0" applyFont="1" applyFill="1" applyBorder="1" applyProtection="1"/>
    <xf numFmtId="0" fontId="1" fillId="8" borderId="0" xfId="0" applyFont="1" applyFill="1" applyProtection="1">
      <protection locked="0"/>
    </xf>
    <xf numFmtId="0" fontId="22" fillId="2" borderId="0" xfId="1" applyFont="1" applyFill="1" applyAlignment="1" applyProtection="1">
      <protection locked="0"/>
    </xf>
    <xf numFmtId="0" fontId="33" fillId="8" borderId="32" xfId="1" applyFont="1" applyFill="1" applyBorder="1" applyAlignment="1" applyProtection="1">
      <alignment vertical="center"/>
    </xf>
    <xf numFmtId="0" fontId="33" fillId="8" borderId="33" xfId="1" applyFont="1" applyFill="1" applyBorder="1" applyAlignment="1" applyProtection="1">
      <alignment vertical="center"/>
    </xf>
    <xf numFmtId="0" fontId="33" fillId="8" borderId="34" xfId="1" applyFont="1" applyFill="1" applyBorder="1" applyAlignment="1" applyProtection="1">
      <alignment vertical="center"/>
    </xf>
    <xf numFmtId="0" fontId="37" fillId="8" borderId="33" xfId="1" applyFont="1" applyFill="1" applyBorder="1" applyAlignment="1" applyProtection="1">
      <alignment vertical="center"/>
    </xf>
    <xf numFmtId="0" fontId="2" fillId="2" borderId="3" xfId="0" applyFont="1" applyFill="1" applyBorder="1" applyAlignment="1" applyProtection="1"/>
    <xf numFmtId="0" fontId="2" fillId="2" borderId="10" xfId="0" applyFont="1" applyFill="1" applyBorder="1" applyAlignment="1" applyProtection="1"/>
    <xf numFmtId="0" fontId="2" fillId="2" borderId="7" xfId="0" applyFont="1" applyFill="1" applyBorder="1" applyAlignment="1" applyProtection="1"/>
    <xf numFmtId="0" fontId="2" fillId="2" borderId="18" xfId="0" applyFont="1" applyFill="1" applyBorder="1" applyAlignment="1" applyProtection="1"/>
    <xf numFmtId="0" fontId="2" fillId="2" borderId="1" xfId="0" applyFont="1" applyFill="1" applyBorder="1" applyAlignment="1" applyProtection="1"/>
    <xf numFmtId="0" fontId="7" fillId="2" borderId="1" xfId="0" applyFont="1" applyFill="1" applyBorder="1" applyAlignment="1" applyProtection="1"/>
    <xf numFmtId="0" fontId="7" fillId="2" borderId="4" xfId="0" applyFont="1" applyFill="1" applyBorder="1" applyAlignment="1" applyProtection="1"/>
    <xf numFmtId="0" fontId="2" fillId="2" borderId="33" xfId="0" applyFont="1" applyFill="1" applyBorder="1" applyAlignment="1" applyProtection="1"/>
    <xf numFmtId="0" fontId="21" fillId="2" borderId="7" xfId="0" applyFont="1" applyFill="1" applyBorder="1" applyProtection="1"/>
    <xf numFmtId="20" fontId="2" fillId="2" borderId="3" xfId="0" applyNumberFormat="1" applyFont="1" applyFill="1" applyBorder="1" applyAlignment="1" applyProtection="1">
      <alignment horizontal="left"/>
    </xf>
    <xf numFmtId="0" fontId="0" fillId="2" borderId="8" xfId="0" applyFill="1" applyBorder="1" applyProtection="1"/>
    <xf numFmtId="0" fontId="0" fillId="2" borderId="35" xfId="0" applyFill="1" applyBorder="1" applyProtection="1"/>
    <xf numFmtId="0" fontId="0" fillId="2" borderId="2" xfId="0" applyFill="1" applyBorder="1" applyProtection="1"/>
    <xf numFmtId="9" fontId="0" fillId="2" borderId="2" xfId="2" applyNumberFormat="1" applyFont="1" applyFill="1" applyBorder="1" applyAlignment="1" applyProtection="1">
      <alignment horizontal="left"/>
    </xf>
    <xf numFmtId="9" fontId="6" fillId="2" borderId="2" xfId="2" applyFont="1" applyFill="1" applyBorder="1" applyAlignment="1" applyProtection="1">
      <alignment horizontal="left"/>
    </xf>
    <xf numFmtId="1" fontId="38" fillId="3" borderId="0" xfId="0" applyNumberFormat="1" applyFont="1" applyFill="1" applyBorder="1" applyProtection="1"/>
    <xf numFmtId="1" fontId="38" fillId="3" borderId="2" xfId="0" applyNumberFormat="1" applyFont="1" applyFill="1" applyBorder="1" applyProtection="1"/>
    <xf numFmtId="0" fontId="6" fillId="8" borderId="7" xfId="0" applyFont="1" applyFill="1" applyBorder="1" applyAlignment="1" applyProtection="1"/>
    <xf numFmtId="0" fontId="6" fillId="8" borderId="1" xfId="0" applyFont="1" applyFill="1" applyBorder="1" applyAlignment="1" applyProtection="1"/>
    <xf numFmtId="0" fontId="6" fillId="8" borderId="4" xfId="0" applyFont="1" applyFill="1" applyBorder="1" applyAlignment="1" applyProtection="1"/>
    <xf numFmtId="0" fontId="1" fillId="8" borderId="8" xfId="0" applyFont="1" applyFill="1" applyBorder="1"/>
    <xf numFmtId="0" fontId="35" fillId="8" borderId="2" xfId="1" applyFont="1" applyFill="1" applyBorder="1" applyAlignment="1" applyProtection="1">
      <alignment horizontal="right" vertical="center"/>
    </xf>
    <xf numFmtId="0" fontId="35" fillId="8" borderId="2" xfId="1" applyFont="1" applyFill="1" applyBorder="1" applyAlignment="1" applyProtection="1">
      <alignment horizontal="left" vertical="center"/>
    </xf>
    <xf numFmtId="0" fontId="35" fillId="8" borderId="2" xfId="1" applyFont="1" applyFill="1" applyBorder="1" applyAlignment="1" applyProtection="1">
      <alignment vertical="center"/>
    </xf>
    <xf numFmtId="0" fontId="35" fillId="8" borderId="6" xfId="1" applyFont="1" applyFill="1" applyBorder="1" applyAlignment="1" applyProtection="1">
      <alignment vertical="center"/>
    </xf>
    <xf numFmtId="0" fontId="2" fillId="2" borderId="34" xfId="0" applyFont="1" applyFill="1" applyBorder="1" applyAlignment="1" applyProtection="1">
      <alignment horizontal="left"/>
    </xf>
    <xf numFmtId="3" fontId="0" fillId="3" borderId="5" xfId="0" applyNumberFormat="1" applyFill="1" applyBorder="1" applyAlignment="1" applyProtection="1">
      <alignment horizontal="left"/>
    </xf>
    <xf numFmtId="3" fontId="0" fillId="3" borderId="36" xfId="0" applyNumberFormat="1" applyFill="1" applyBorder="1" applyAlignment="1" applyProtection="1">
      <alignment horizontal="left"/>
    </xf>
    <xf numFmtId="3" fontId="0" fillId="2" borderId="37" xfId="0" applyNumberFormat="1" applyFill="1" applyBorder="1" applyAlignment="1" applyProtection="1">
      <alignment horizontal="left"/>
    </xf>
    <xf numFmtId="9" fontId="2" fillId="2" borderId="5" xfId="0" applyNumberFormat="1" applyFont="1" applyFill="1" applyBorder="1" applyAlignment="1" applyProtection="1">
      <alignment horizontal="left"/>
    </xf>
    <xf numFmtId="9" fontId="6" fillId="2" borderId="36" xfId="2" applyFont="1" applyFill="1" applyBorder="1" applyAlignment="1" applyProtection="1">
      <alignment horizontal="left"/>
    </xf>
    <xf numFmtId="3" fontId="0" fillId="3" borderId="37" xfId="0" applyNumberFormat="1" applyFill="1" applyBorder="1" applyAlignment="1" applyProtection="1">
      <alignment horizontal="left"/>
    </xf>
    <xf numFmtId="9" fontId="6" fillId="2" borderId="6" xfId="2" applyFont="1" applyFill="1" applyBorder="1" applyAlignment="1" applyProtection="1">
      <alignment horizontal="left"/>
    </xf>
    <xf numFmtId="9" fontId="6" fillId="2" borderId="5" xfId="2" applyFont="1" applyFill="1" applyBorder="1" applyAlignment="1" applyProtection="1">
      <alignment horizontal="left"/>
    </xf>
    <xf numFmtId="3" fontId="10" fillId="2" borderId="4" xfId="0" applyNumberFormat="1" applyFont="1" applyFill="1" applyBorder="1" applyAlignment="1" applyProtection="1">
      <alignment horizontal="left"/>
    </xf>
    <xf numFmtId="3" fontId="10" fillId="2" borderId="5" xfId="0" applyNumberFormat="1" applyFont="1" applyFill="1" applyBorder="1" applyAlignment="1" applyProtection="1">
      <alignment horizontal="left"/>
    </xf>
    <xf numFmtId="9" fontId="10" fillId="2" borderId="6" xfId="2" applyFont="1" applyFill="1" applyBorder="1" applyAlignment="1" applyProtection="1">
      <alignment horizontal="left"/>
    </xf>
    <xf numFmtId="3" fontId="7" fillId="2" borderId="4" xfId="2" applyNumberFormat="1" applyFont="1" applyFill="1" applyBorder="1" applyAlignment="1" applyProtection="1">
      <alignment horizontal="left"/>
    </xf>
    <xf numFmtId="0" fontId="2" fillId="2" borderId="1" xfId="0" applyFont="1" applyFill="1" applyBorder="1" applyAlignment="1">
      <alignment horizontal="right"/>
    </xf>
    <xf numFmtId="0" fontId="0" fillId="2" borderId="18" xfId="0" applyFill="1" applyBorder="1"/>
    <xf numFmtId="0" fontId="2" fillId="2" borderId="15" xfId="0" applyFont="1" applyFill="1" applyBorder="1"/>
    <xf numFmtId="0" fontId="2" fillId="2" borderId="1" xfId="0" applyFont="1" applyFill="1" applyBorder="1"/>
    <xf numFmtId="0" fontId="6" fillId="3" borderId="3" xfId="0" applyFont="1" applyFill="1" applyBorder="1"/>
    <xf numFmtId="0" fontId="0" fillId="3" borderId="3" xfId="0" applyFill="1" applyBorder="1"/>
    <xf numFmtId="0" fontId="0" fillId="3" borderId="3" xfId="0" applyFill="1" applyBorder="1" applyAlignment="1"/>
    <xf numFmtId="0" fontId="0" fillId="3" borderId="30" xfId="0" applyFill="1" applyBorder="1" applyAlignment="1"/>
    <xf numFmtId="0" fontId="21" fillId="2" borderId="31" xfId="0" applyFont="1" applyFill="1" applyBorder="1"/>
    <xf numFmtId="0" fontId="0" fillId="3" borderId="30" xfId="0" applyFill="1" applyBorder="1"/>
    <xf numFmtId="0" fontId="2" fillId="2" borderId="30" xfId="0" applyFont="1" applyFill="1" applyBorder="1"/>
    <xf numFmtId="0" fontId="2" fillId="2" borderId="3" xfId="0" applyFont="1" applyFill="1" applyBorder="1"/>
    <xf numFmtId="0" fontId="2" fillId="9" borderId="31" xfId="0" applyFont="1" applyFill="1" applyBorder="1" applyProtection="1">
      <protection locked="0"/>
    </xf>
    <xf numFmtId="0" fontId="2" fillId="9" borderId="3" xfId="0" applyFont="1" applyFill="1" applyBorder="1" applyProtection="1">
      <protection locked="0"/>
    </xf>
    <xf numFmtId="9" fontId="0" fillId="5" borderId="0" xfId="2" applyFont="1" applyFill="1" applyBorder="1" applyAlignment="1">
      <alignment horizontal="left"/>
    </xf>
    <xf numFmtId="0" fontId="0" fillId="2" borderId="3" xfId="0" applyFill="1" applyBorder="1"/>
    <xf numFmtId="0" fontId="0" fillId="2" borderId="30" xfId="0" applyFill="1" applyBorder="1"/>
    <xf numFmtId="20" fontId="2" fillId="9" borderId="31" xfId="0" applyNumberFormat="1" applyFont="1" applyFill="1" applyBorder="1" applyAlignment="1" applyProtection="1">
      <alignment horizontal="left"/>
      <protection locked="0"/>
    </xf>
    <xf numFmtId="0" fontId="9" fillId="2" borderId="0" xfId="0" applyFont="1" applyFill="1" applyProtection="1">
      <protection locked="0"/>
    </xf>
    <xf numFmtId="0" fontId="2" fillId="9" borderId="0" xfId="0" applyFont="1" applyFill="1" applyProtection="1"/>
    <xf numFmtId="166" fontId="6" fillId="0" borderId="13" xfId="0" applyNumberFormat="1" applyFont="1" applyFill="1" applyBorder="1" applyAlignment="1" applyProtection="1">
      <alignment horizontal="right"/>
      <protection locked="0"/>
    </xf>
    <xf numFmtId="0" fontId="0" fillId="0" borderId="9" xfId="0" applyBorder="1"/>
    <xf numFmtId="0" fontId="6" fillId="0" borderId="0" xfId="0" applyFont="1" applyBorder="1"/>
    <xf numFmtId="166" fontId="6" fillId="4" borderId="0" xfId="0" applyNumberFormat="1" applyFont="1" applyFill="1" applyBorder="1" applyProtection="1"/>
    <xf numFmtId="166" fontId="6" fillId="10" borderId="0" xfId="0" applyNumberFormat="1" applyFont="1" applyFill="1" applyBorder="1" applyProtection="1"/>
    <xf numFmtId="166" fontId="6" fillId="0" borderId="0" xfId="0" applyNumberFormat="1" applyFont="1" applyBorder="1"/>
    <xf numFmtId="166" fontId="6" fillId="0" borderId="0" xfId="0" applyNumberFormat="1" applyFont="1" applyFill="1" applyBorder="1" applyAlignment="1" applyProtection="1">
      <alignment horizontal="right"/>
      <protection locked="0"/>
    </xf>
    <xf numFmtId="0" fontId="6" fillId="0" borderId="0" xfId="0" applyFont="1" applyBorder="1" applyProtection="1">
      <protection locked="0"/>
    </xf>
    <xf numFmtId="166" fontId="6" fillId="0" borderId="0" xfId="0" applyNumberFormat="1" applyFont="1" applyFill="1" applyBorder="1" applyProtection="1"/>
    <xf numFmtId="166" fontId="6" fillId="4" borderId="0" xfId="0" applyNumberFormat="1" applyFont="1" applyFill="1" applyBorder="1" applyAlignment="1" applyProtection="1">
      <alignment horizontal="right"/>
      <protection locked="0"/>
    </xf>
    <xf numFmtId="166" fontId="6" fillId="10" borderId="0" xfId="0" applyNumberFormat="1" applyFont="1" applyFill="1" applyBorder="1" applyAlignment="1" applyProtection="1">
      <alignment horizontal="right"/>
      <protection locked="0"/>
    </xf>
    <xf numFmtId="166" fontId="6" fillId="0" borderId="0" xfId="0" applyNumberFormat="1" applyFont="1" applyFill="1" applyBorder="1"/>
    <xf numFmtId="0" fontId="6" fillId="0" borderId="0" xfId="0" applyFont="1" applyFill="1" applyBorder="1" applyProtection="1">
      <protection locked="0"/>
    </xf>
    <xf numFmtId="0" fontId="0" fillId="0" borderId="14" xfId="0" applyBorder="1"/>
    <xf numFmtId="0" fontId="6" fillId="0" borderId="11" xfId="0" applyFont="1" applyBorder="1"/>
    <xf numFmtId="166" fontId="6" fillId="0" borderId="11" xfId="0" applyNumberFormat="1" applyFont="1" applyBorder="1"/>
    <xf numFmtId="166" fontId="6" fillId="10" borderId="11" xfId="0" applyNumberFormat="1" applyFont="1" applyFill="1" applyBorder="1" applyProtection="1"/>
    <xf numFmtId="0" fontId="6" fillId="0" borderId="11" xfId="0" applyFont="1" applyBorder="1" applyProtection="1">
      <protection locked="0"/>
    </xf>
    <xf numFmtId="0" fontId="0" fillId="0" borderId="9" xfId="0" applyFill="1" applyBorder="1"/>
    <xf numFmtId="0" fontId="6" fillId="0" borderId="0" xfId="0" applyFont="1" applyFill="1" applyBorder="1"/>
    <xf numFmtId="0" fontId="27" fillId="2" borderId="0" xfId="0" applyFont="1" applyFill="1" applyProtection="1"/>
    <xf numFmtId="1" fontId="10" fillId="3" borderId="0" xfId="0" applyNumberFormat="1" applyFont="1" applyFill="1" applyBorder="1" applyAlignment="1">
      <alignment horizontal="right"/>
    </xf>
    <xf numFmtId="0" fontId="10" fillId="3" borderId="0" xfId="0" applyFont="1" applyFill="1" applyBorder="1"/>
    <xf numFmtId="1" fontId="10" fillId="3" borderId="11" xfId="0" applyNumberFormat="1" applyFont="1" applyFill="1" applyBorder="1" applyAlignment="1">
      <alignment horizontal="right"/>
    </xf>
    <xf numFmtId="0" fontId="10" fillId="3" borderId="11" xfId="0" applyFont="1" applyFill="1" applyBorder="1"/>
    <xf numFmtId="3" fontId="38" fillId="3" borderId="0" xfId="0" applyNumberFormat="1" applyFont="1" applyFill="1" applyBorder="1" applyAlignment="1">
      <alignment horizontal="center"/>
    </xf>
    <xf numFmtId="1" fontId="38" fillId="3" borderId="0" xfId="0" applyNumberFormat="1" applyFont="1" applyFill="1" applyBorder="1" applyAlignment="1" applyProtection="1">
      <alignment horizontal="right"/>
    </xf>
    <xf numFmtId="0" fontId="38" fillId="3" borderId="5" xfId="0" applyFont="1" applyFill="1" applyBorder="1" applyProtection="1"/>
    <xf numFmtId="0" fontId="27" fillId="2" borderId="0" xfId="0" applyFont="1" applyFill="1" applyProtection="1">
      <protection locked="0"/>
    </xf>
    <xf numFmtId="0" fontId="27" fillId="2" borderId="0" xfId="0" quotePrefix="1" applyFont="1" applyFill="1" applyProtection="1">
      <protection locked="0"/>
    </xf>
    <xf numFmtId="166" fontId="27" fillId="2" borderId="0" xfId="0" applyNumberFormat="1" applyFont="1" applyFill="1" applyProtection="1">
      <protection locked="0"/>
    </xf>
    <xf numFmtId="0" fontId="27" fillId="2" borderId="0" xfId="0" applyFont="1" applyFill="1" applyAlignment="1" applyProtection="1">
      <alignment horizontal="right"/>
      <protection locked="0"/>
    </xf>
    <xf numFmtId="0" fontId="36" fillId="2" borderId="0" xfId="1" applyFont="1" applyFill="1" applyAlignment="1" applyProtection="1">
      <alignment horizontal="left"/>
      <protection locked="0"/>
    </xf>
    <xf numFmtId="164" fontId="19" fillId="3" borderId="0" xfId="0" applyNumberFormat="1" applyFont="1" applyFill="1" applyBorder="1" applyAlignment="1">
      <alignment horizontal="right"/>
    </xf>
    <xf numFmtId="0" fontId="39" fillId="3" borderId="0" xfId="0" applyFont="1" applyFill="1" applyBorder="1" applyAlignment="1"/>
    <xf numFmtId="0" fontId="39" fillId="3" borderId="11" xfId="0" applyFont="1" applyFill="1" applyBorder="1" applyAlignment="1"/>
    <xf numFmtId="3" fontId="20" fillId="6" borderId="13" xfId="0" applyNumberFormat="1" applyFont="1" applyFill="1" applyBorder="1" applyProtection="1"/>
    <xf numFmtId="0" fontId="20" fillId="6" borderId="13" xfId="0" applyFont="1" applyFill="1" applyBorder="1"/>
    <xf numFmtId="1" fontId="16" fillId="2" borderId="13" xfId="2" applyNumberFormat="1" applyFont="1" applyFill="1" applyBorder="1" applyProtection="1">
      <protection locked="0"/>
    </xf>
    <xf numFmtId="9" fontId="42" fillId="2" borderId="1" xfId="0" applyNumberFormat="1" applyFont="1" applyFill="1" applyBorder="1" applyAlignment="1" applyProtection="1">
      <alignment horizontal="left"/>
    </xf>
    <xf numFmtId="1" fontId="8" fillId="4" borderId="0" xfId="0" applyNumberFormat="1" applyFont="1" applyFill="1" applyBorder="1" applyAlignment="1" applyProtection="1">
      <alignment horizontal="right"/>
    </xf>
    <xf numFmtId="164" fontId="19" fillId="3" borderId="2" xfId="0" applyNumberFormat="1" applyFont="1" applyFill="1" applyBorder="1" applyAlignment="1" applyProtection="1">
      <alignment horizontal="right"/>
    </xf>
    <xf numFmtId="9" fontId="40" fillId="2" borderId="0" xfId="0" applyNumberFormat="1" applyFont="1" applyFill="1" applyBorder="1"/>
    <xf numFmtId="0" fontId="3" fillId="3" borderId="0" xfId="0" applyFont="1" applyFill="1" applyBorder="1"/>
    <xf numFmtId="0" fontId="3" fillId="3" borderId="10" xfId="0" applyFont="1" applyFill="1" applyBorder="1"/>
    <xf numFmtId="0" fontId="2" fillId="3" borderId="10" xfId="0" applyFont="1" applyFill="1" applyBorder="1"/>
    <xf numFmtId="0" fontId="3" fillId="3" borderId="12" xfId="0" applyFont="1" applyFill="1" applyBorder="1"/>
    <xf numFmtId="3" fontId="19" fillId="3" borderId="0" xfId="0" applyNumberFormat="1" applyFont="1" applyFill="1" applyBorder="1" applyAlignment="1">
      <alignment horizontal="center"/>
    </xf>
    <xf numFmtId="3" fontId="38" fillId="3" borderId="11" xfId="0" applyNumberFormat="1" applyFont="1" applyFill="1" applyBorder="1" applyAlignment="1">
      <alignment horizontal="center"/>
    </xf>
    <xf numFmtId="0" fontId="18" fillId="3" borderId="0" xfId="0" applyFont="1" applyFill="1" applyBorder="1"/>
    <xf numFmtId="0" fontId="17" fillId="3" borderId="10" xfId="0" applyFont="1" applyFill="1" applyBorder="1"/>
    <xf numFmtId="0" fontId="2" fillId="2" borderId="15" xfId="0" applyFont="1" applyFill="1" applyBorder="1" applyAlignment="1" applyProtection="1"/>
    <xf numFmtId="0" fontId="2" fillId="2" borderId="4" xfId="0" applyFont="1" applyFill="1" applyBorder="1" applyAlignment="1" applyProtection="1"/>
    <xf numFmtId="1" fontId="2" fillId="2" borderId="9" xfId="0" applyNumberFormat="1" applyFont="1" applyFill="1" applyBorder="1" applyAlignment="1" applyProtection="1"/>
    <xf numFmtId="1" fontId="2" fillId="2" borderId="0" xfId="0" applyNumberFormat="1" applyFont="1" applyFill="1" applyBorder="1" applyAlignment="1" applyProtection="1"/>
    <xf numFmtId="1" fontId="2" fillId="2" borderId="5" xfId="0" applyNumberFormat="1" applyFont="1" applyFill="1" applyBorder="1" applyAlignment="1" applyProtection="1"/>
    <xf numFmtId="1" fontId="3" fillId="2" borderId="0" xfId="0" applyNumberFormat="1" applyFont="1" applyFill="1" applyBorder="1" applyProtection="1"/>
    <xf numFmtId="0" fontId="3" fillId="2" borderId="0" xfId="0" applyFont="1" applyFill="1" applyBorder="1" applyProtection="1"/>
    <xf numFmtId="0" fontId="3" fillId="2" borderId="5" xfId="0" applyFont="1" applyFill="1" applyBorder="1" applyProtection="1"/>
    <xf numFmtId="0" fontId="1" fillId="3" borderId="0" xfId="0" applyFont="1" applyFill="1" applyBorder="1" applyProtection="1"/>
    <xf numFmtId="0" fontId="1" fillId="3" borderId="5" xfId="0" applyFont="1" applyFill="1" applyBorder="1" applyProtection="1"/>
    <xf numFmtId="0" fontId="2" fillId="3" borderId="0" xfId="0" applyFont="1" applyFill="1" applyBorder="1" applyProtection="1"/>
    <xf numFmtId="0" fontId="2" fillId="3" borderId="5" xfId="0" applyFont="1" applyFill="1" applyBorder="1" applyProtection="1"/>
    <xf numFmtId="0" fontId="3" fillId="3" borderId="0" xfId="0" applyFont="1" applyFill="1" applyBorder="1" applyProtection="1"/>
    <xf numFmtId="0" fontId="3" fillId="3" borderId="5" xfId="0" applyFont="1" applyFill="1" applyBorder="1" applyProtection="1"/>
    <xf numFmtId="0" fontId="3" fillId="3" borderId="2" xfId="0" applyFont="1" applyFill="1" applyBorder="1" applyProtection="1"/>
    <xf numFmtId="0" fontId="3" fillId="3" borderId="6" xfId="0" applyFont="1" applyFill="1" applyBorder="1" applyProtection="1"/>
    <xf numFmtId="0" fontId="3" fillId="2" borderId="9" xfId="0" applyFont="1" applyFill="1" applyBorder="1" applyAlignment="1" applyProtection="1"/>
    <xf numFmtId="0" fontId="3" fillId="2" borderId="10" xfId="0" applyFont="1" applyFill="1" applyBorder="1" applyAlignment="1" applyProtection="1"/>
    <xf numFmtId="1" fontId="19" fillId="3" borderId="0" xfId="0" applyNumberFormat="1" applyFont="1" applyFill="1" applyBorder="1" applyProtection="1"/>
    <xf numFmtId="0" fontId="39" fillId="3" borderId="0" xfId="0" applyFont="1" applyFill="1" applyBorder="1" applyAlignment="1" applyProtection="1"/>
    <xf numFmtId="165" fontId="7" fillId="3" borderId="9" xfId="0" applyNumberFormat="1" applyFont="1" applyFill="1" applyBorder="1" applyAlignment="1">
      <alignment horizontal="center"/>
    </xf>
    <xf numFmtId="167" fontId="10" fillId="2" borderId="0" xfId="0" applyNumberFormat="1" applyFont="1" applyFill="1" applyBorder="1" applyAlignment="1">
      <alignment horizontal="left"/>
    </xf>
    <xf numFmtId="167" fontId="10" fillId="2" borderId="5" xfId="0" applyNumberFormat="1" applyFont="1" applyFill="1" applyBorder="1" applyAlignment="1">
      <alignment horizontal="center"/>
    </xf>
    <xf numFmtId="167" fontId="10" fillId="2" borderId="2" xfId="0" applyNumberFormat="1" applyFont="1" applyFill="1" applyBorder="1" applyAlignment="1">
      <alignment horizontal="left"/>
    </xf>
    <xf numFmtId="167" fontId="13" fillId="2" borderId="2" xfId="0" applyNumberFormat="1" applyFont="1" applyFill="1" applyBorder="1" applyAlignment="1">
      <alignment horizontal="left"/>
    </xf>
    <xf numFmtId="167" fontId="13" fillId="2" borderId="6" xfId="0" applyNumberFormat="1" applyFont="1" applyFill="1" applyBorder="1" applyAlignment="1">
      <alignment horizontal="center"/>
    </xf>
    <xf numFmtId="167" fontId="10" fillId="2" borderId="0" xfId="0" applyNumberFormat="1" applyFont="1" applyFill="1" applyBorder="1" applyAlignment="1" applyProtection="1">
      <alignment horizontal="left"/>
    </xf>
    <xf numFmtId="167" fontId="10" fillId="2" borderId="5" xfId="0" applyNumberFormat="1" applyFont="1" applyFill="1" applyBorder="1" applyAlignment="1" applyProtection="1">
      <alignment horizontal="left"/>
    </xf>
    <xf numFmtId="167" fontId="13" fillId="2" borderId="2" xfId="0" applyNumberFormat="1" applyFont="1" applyFill="1" applyBorder="1" applyAlignment="1" applyProtection="1">
      <alignment horizontal="left"/>
    </xf>
    <xf numFmtId="167" fontId="13" fillId="2" borderId="6" xfId="0" applyNumberFormat="1" applyFont="1" applyFill="1" applyBorder="1" applyAlignment="1" applyProtection="1">
      <alignment horizontal="left"/>
    </xf>
    <xf numFmtId="167" fontId="10" fillId="2" borderId="2" xfId="0" applyNumberFormat="1" applyFont="1" applyFill="1" applyBorder="1" applyAlignment="1" applyProtection="1">
      <alignment horizontal="right"/>
    </xf>
    <xf numFmtId="168" fontId="8" fillId="4" borderId="0" xfId="0" applyNumberFormat="1" applyFont="1" applyFill="1" applyBorder="1" applyProtection="1">
      <protection locked="0"/>
    </xf>
    <xf numFmtId="168" fontId="8" fillId="4" borderId="0" xfId="0" applyNumberFormat="1" applyFont="1" applyFill="1" applyBorder="1" applyProtection="1"/>
    <xf numFmtId="168" fontId="8" fillId="4" borderId="2" xfId="0" applyNumberFormat="1" applyFont="1" applyFill="1" applyBorder="1" applyProtection="1"/>
    <xf numFmtId="169" fontId="40" fillId="2" borderId="13" xfId="0" applyNumberFormat="1" applyFont="1" applyFill="1" applyBorder="1" applyAlignment="1">
      <alignment horizontal="left"/>
    </xf>
    <xf numFmtId="170" fontId="8" fillId="4" borderId="0" xfId="0" applyNumberFormat="1" applyFont="1" applyFill="1" applyBorder="1" applyProtection="1"/>
    <xf numFmtId="171" fontId="8" fillId="4" borderId="0" xfId="0" applyNumberFormat="1" applyFont="1" applyFill="1" applyBorder="1" applyAlignment="1" applyProtection="1">
      <alignment horizontal="left"/>
    </xf>
    <xf numFmtId="0" fontId="1" fillId="3" borderId="0" xfId="0" applyFont="1" applyFill="1" applyBorder="1" applyAlignment="1" applyProtection="1">
      <alignment horizontal="left"/>
    </xf>
    <xf numFmtId="0" fontId="7" fillId="3" borderId="23" xfId="0" applyFont="1" applyFill="1" applyBorder="1"/>
    <xf numFmtId="0" fontId="7" fillId="3" borderId="0" xfId="0" applyFont="1" applyFill="1" applyBorder="1" applyAlignment="1"/>
    <xf numFmtId="3" fontId="1" fillId="3" borderId="0" xfId="0" applyNumberFormat="1" applyFont="1" applyFill="1" applyBorder="1" applyAlignment="1">
      <alignment horizontal="center"/>
    </xf>
    <xf numFmtId="3" fontId="3" fillId="3" borderId="0" xfId="0" applyNumberFormat="1" applyFont="1" applyFill="1" applyBorder="1" applyAlignment="1">
      <alignment horizontal="center"/>
    </xf>
    <xf numFmtId="3" fontId="18" fillId="3" borderId="0" xfId="0" applyNumberFormat="1" applyFont="1" applyFill="1" applyBorder="1" applyAlignment="1">
      <alignment horizontal="center"/>
    </xf>
    <xf numFmtId="3" fontId="17" fillId="3" borderId="0" xfId="0" applyNumberFormat="1" applyFont="1" applyFill="1" applyBorder="1" applyAlignment="1">
      <alignment horizontal="center"/>
    </xf>
    <xf numFmtId="3" fontId="2" fillId="3" borderId="38" xfId="0" applyNumberFormat="1" applyFont="1" applyFill="1" applyBorder="1" applyAlignment="1">
      <alignment horizontal="center"/>
    </xf>
    <xf numFmtId="1" fontId="1" fillId="3" borderId="0" xfId="0" applyNumberFormat="1" applyFont="1" applyFill="1" applyBorder="1" applyAlignment="1" applyProtection="1">
      <alignment horizontal="right"/>
    </xf>
    <xf numFmtId="1" fontId="2" fillId="3" borderId="9" xfId="0" applyNumberFormat="1" applyFont="1" applyFill="1" applyBorder="1" applyAlignment="1" applyProtection="1">
      <alignment horizontal="right"/>
    </xf>
    <xf numFmtId="1" fontId="3" fillId="3" borderId="0" xfId="0" applyNumberFormat="1" applyFont="1" applyFill="1" applyBorder="1" applyAlignment="1" applyProtection="1">
      <alignment horizontal="right"/>
    </xf>
    <xf numFmtId="1" fontId="3" fillId="3" borderId="2" xfId="0" applyNumberFormat="1" applyFont="1" applyFill="1" applyBorder="1" applyAlignment="1" applyProtection="1">
      <alignment horizontal="right"/>
    </xf>
    <xf numFmtId="0" fontId="9" fillId="4" borderId="7" xfId="0" applyFont="1" applyFill="1" applyBorder="1" applyProtection="1"/>
    <xf numFmtId="0" fontId="9" fillId="4" borderId="1" xfId="0" applyFont="1" applyFill="1" applyBorder="1" applyProtection="1"/>
    <xf numFmtId="0" fontId="9" fillId="4" borderId="1" xfId="0" applyFont="1" applyFill="1" applyBorder="1" applyAlignment="1" applyProtection="1">
      <alignment horizontal="center"/>
    </xf>
    <xf numFmtId="0" fontId="9" fillId="4" borderId="18" xfId="0" applyFont="1" applyFill="1" applyBorder="1" applyProtection="1"/>
    <xf numFmtId="0" fontId="0" fillId="4" borderId="4" xfId="0" applyFill="1" applyBorder="1" applyProtection="1"/>
    <xf numFmtId="0" fontId="9" fillId="4" borderId="3" xfId="0" applyFont="1" applyFill="1" applyBorder="1" applyProtection="1"/>
    <xf numFmtId="0" fontId="22" fillId="4" borderId="0" xfId="1" applyFont="1" applyFill="1" applyBorder="1" applyAlignment="1" applyProtection="1"/>
    <xf numFmtId="0" fontId="9" fillId="4" borderId="0" xfId="0" applyFont="1" applyFill="1" applyBorder="1" applyProtection="1"/>
    <xf numFmtId="0" fontId="9" fillId="4" borderId="10" xfId="0" applyFont="1" applyFill="1" applyBorder="1" applyProtection="1"/>
    <xf numFmtId="0" fontId="0" fillId="4" borderId="5" xfId="0" applyFill="1" applyBorder="1" applyProtection="1"/>
    <xf numFmtId="0" fontId="9" fillId="4" borderId="8" xfId="0" applyFont="1" applyFill="1" applyBorder="1" applyProtection="1"/>
    <xf numFmtId="0" fontId="9" fillId="4" borderId="2" xfId="0" applyFont="1" applyFill="1" applyBorder="1" applyProtection="1"/>
    <xf numFmtId="0" fontId="22" fillId="4" borderId="2" xfId="1" applyFont="1" applyFill="1" applyBorder="1" applyAlignment="1" applyProtection="1"/>
    <xf numFmtId="0" fontId="9" fillId="4" borderId="19" xfId="0" applyFont="1" applyFill="1" applyBorder="1" applyProtection="1"/>
    <xf numFmtId="0" fontId="0" fillId="4" borderId="35" xfId="0" applyFill="1" applyBorder="1" applyProtection="1"/>
    <xf numFmtId="0" fontId="0" fillId="4" borderId="2" xfId="0" applyFill="1" applyBorder="1" applyProtection="1"/>
    <xf numFmtId="0" fontId="0" fillId="4" borderId="6" xfId="0" applyFill="1" applyBorder="1" applyProtection="1"/>
    <xf numFmtId="0" fontId="2" fillId="9" borderId="0" xfId="0" applyFont="1" applyFill="1" applyAlignment="1" applyProtection="1">
      <alignment horizontal="center"/>
    </xf>
    <xf numFmtId="4" fontId="27" fillId="2" borderId="0" xfId="0" applyNumberFormat="1" applyFont="1" applyFill="1" applyProtection="1">
      <protection locked="0"/>
    </xf>
    <xf numFmtId="4" fontId="6" fillId="2" borderId="0" xfId="0" applyNumberFormat="1" applyFont="1" applyFill="1" applyProtection="1"/>
    <xf numFmtId="0" fontId="6" fillId="0" borderId="0" xfId="0" applyFont="1" applyBorder="1" applyProtection="1"/>
    <xf numFmtId="4" fontId="6" fillId="0" borderId="17" xfId="0" applyNumberFormat="1" applyFont="1" applyFill="1" applyBorder="1" applyProtection="1"/>
    <xf numFmtId="4" fontId="6" fillId="0" borderId="10" xfId="0" applyNumberFormat="1" applyFont="1" applyFill="1" applyBorder="1"/>
    <xf numFmtId="4" fontId="6" fillId="0" borderId="10" xfId="0" applyNumberFormat="1" applyFont="1" applyFill="1" applyBorder="1" applyProtection="1"/>
    <xf numFmtId="4" fontId="6" fillId="0" borderId="12" xfId="0" applyNumberFormat="1" applyFont="1" applyFill="1" applyBorder="1"/>
    <xf numFmtId="0" fontId="0" fillId="2" borderId="39" xfId="0" applyFill="1" applyBorder="1"/>
    <xf numFmtId="0" fontId="0" fillId="3" borderId="40" xfId="0" applyFill="1" applyBorder="1"/>
    <xf numFmtId="0" fontId="0" fillId="3" borderId="41" xfId="0" applyFill="1" applyBorder="1"/>
    <xf numFmtId="0" fontId="0" fillId="5" borderId="42" xfId="0" applyFill="1" applyBorder="1"/>
    <xf numFmtId="3" fontId="0" fillId="3" borderId="40" xfId="0" applyNumberFormat="1" applyFill="1" applyBorder="1" applyAlignment="1">
      <alignment horizontal="left"/>
    </xf>
    <xf numFmtId="0" fontId="0" fillId="5" borderId="40" xfId="0" applyFill="1" applyBorder="1"/>
    <xf numFmtId="3" fontId="0" fillId="3" borderId="41" xfId="0" applyNumberFormat="1" applyFill="1" applyBorder="1" applyAlignment="1">
      <alignment horizontal="left"/>
    </xf>
    <xf numFmtId="0" fontId="2" fillId="5" borderId="41" xfId="0" applyFont="1" applyFill="1" applyBorder="1" applyAlignment="1">
      <alignment horizontal="center"/>
    </xf>
    <xf numFmtId="4" fontId="10" fillId="5" borderId="43" xfId="2" applyNumberFormat="1" applyFont="1" applyFill="1" applyBorder="1" applyAlignment="1">
      <alignment horizontal="center"/>
    </xf>
    <xf numFmtId="4" fontId="0" fillId="3" borderId="40" xfId="0" applyNumberFormat="1" applyFill="1" applyBorder="1" applyAlignment="1">
      <alignment horizontal="center"/>
    </xf>
    <xf numFmtId="4" fontId="0" fillId="5" borderId="40" xfId="0" applyNumberFormat="1" applyFill="1" applyBorder="1" applyAlignment="1">
      <alignment horizontal="center"/>
    </xf>
    <xf numFmtId="9" fontId="0" fillId="5" borderId="40" xfId="2" applyFont="1" applyFill="1" applyBorder="1" applyAlignment="1">
      <alignment horizontal="center"/>
    </xf>
    <xf numFmtId="9" fontId="0" fillId="5" borderId="41" xfId="2" applyNumberFormat="1" applyFont="1" applyFill="1" applyBorder="1" applyAlignment="1">
      <alignment horizontal="center"/>
    </xf>
    <xf numFmtId="3" fontId="0" fillId="3" borderId="39" xfId="0" applyNumberFormat="1" applyFill="1" applyBorder="1" applyAlignment="1">
      <alignment horizontal="center"/>
    </xf>
    <xf numFmtId="4" fontId="10" fillId="5" borderId="39" xfId="0" applyNumberFormat="1" applyFont="1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9" fontId="10" fillId="5" borderId="44" xfId="2" applyFont="1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9" fontId="15" fillId="5" borderId="40" xfId="2" applyFont="1" applyFill="1" applyBorder="1" applyAlignment="1">
      <alignment horizontal="center"/>
    </xf>
    <xf numFmtId="0" fontId="0" fillId="5" borderId="44" xfId="0" applyFill="1" applyBorder="1" applyAlignment="1">
      <alignment horizontal="center"/>
    </xf>
    <xf numFmtId="49" fontId="0" fillId="0" borderId="0" xfId="0" applyNumberFormat="1" applyAlignment="1">
      <alignment horizontal="right" wrapText="1"/>
    </xf>
    <xf numFmtId="49" fontId="0" fillId="0" borderId="0" xfId="0" applyNumberFormat="1" applyAlignment="1">
      <alignment vertical="center"/>
    </xf>
    <xf numFmtId="49" fontId="45" fillId="0" borderId="0" xfId="0" applyNumberFormat="1" applyFont="1"/>
    <xf numFmtId="49" fontId="45" fillId="11" borderId="0" xfId="0" applyNumberFormat="1" applyFont="1" applyFill="1"/>
    <xf numFmtId="49" fontId="0" fillId="11" borderId="0" xfId="0" applyNumberFormat="1" applyFill="1" applyAlignment="1">
      <alignment horizontal="right" wrapText="1"/>
    </xf>
    <xf numFmtId="49" fontId="0" fillId="11" borderId="0" xfId="0" applyNumberFormat="1" applyFill="1" applyAlignment="1">
      <alignment vertical="center"/>
    </xf>
    <xf numFmtId="0" fontId="9" fillId="11" borderId="0" xfId="0" applyFont="1" applyFill="1" applyAlignment="1" applyProtection="1">
      <alignment horizontal="center"/>
    </xf>
    <xf numFmtId="172" fontId="6" fillId="0" borderId="11" xfId="0" applyNumberFormat="1" applyFont="1" applyBorder="1"/>
    <xf numFmtId="4" fontId="6" fillId="0" borderId="0" xfId="0" applyNumberFormat="1" applyFont="1" applyBorder="1"/>
    <xf numFmtId="172" fontId="6" fillId="0" borderId="0" xfId="0" applyNumberFormat="1" applyFont="1" applyBorder="1"/>
    <xf numFmtId="4" fontId="6" fillId="4" borderId="0" xfId="0" applyNumberFormat="1" applyFont="1" applyFill="1" applyBorder="1" applyProtection="1"/>
    <xf numFmtId="172" fontId="6" fillId="4" borderId="0" xfId="0" applyNumberFormat="1" applyFont="1" applyFill="1" applyBorder="1" applyProtection="1"/>
    <xf numFmtId="173" fontId="6" fillId="0" borderId="0" xfId="0" applyNumberFormat="1" applyFont="1" applyBorder="1"/>
    <xf numFmtId="4" fontId="6" fillId="0" borderId="0" xfId="0" applyNumberFormat="1" applyFont="1" applyFill="1" applyBorder="1" applyProtection="1"/>
    <xf numFmtId="172" fontId="6" fillId="0" borderId="0" xfId="0" applyNumberFormat="1" applyFont="1" applyFill="1" applyBorder="1" applyProtection="1"/>
    <xf numFmtId="174" fontId="6" fillId="0" borderId="0" xfId="0" applyNumberFormat="1" applyFont="1" applyFill="1" applyBorder="1" applyProtection="1"/>
    <xf numFmtId="4" fontId="6" fillId="10" borderId="0" xfId="0" applyNumberFormat="1" applyFont="1" applyFill="1" applyBorder="1" applyProtection="1"/>
    <xf numFmtId="0" fontId="0" fillId="0" borderId="16" xfId="0" applyFill="1" applyBorder="1"/>
    <xf numFmtId="0" fontId="6" fillId="0" borderId="13" xfId="0" applyFont="1" applyFill="1" applyBorder="1"/>
    <xf numFmtId="166" fontId="6" fillId="0" borderId="13" xfId="0" applyNumberFormat="1" applyFont="1" applyFill="1" applyBorder="1" applyProtection="1"/>
    <xf numFmtId="166" fontId="6" fillId="0" borderId="13" xfId="0" applyNumberFormat="1" applyFont="1" applyFill="1" applyBorder="1"/>
    <xf numFmtId="0" fontId="6" fillId="0" borderId="13" xfId="0" applyFont="1" applyFill="1" applyBorder="1" applyProtection="1">
      <protection locked="0"/>
    </xf>
    <xf numFmtId="0" fontId="6" fillId="0" borderId="0" xfId="0" applyFont="1" applyFill="1" applyBorder="1" applyProtection="1"/>
    <xf numFmtId="166" fontId="6" fillId="0" borderId="0" xfId="0" applyNumberFormat="1" applyFont="1" applyFill="1" applyBorder="1" applyProtection="1">
      <protection locked="0"/>
    </xf>
    <xf numFmtId="166" fontId="6" fillId="0" borderId="11" xfId="0" applyNumberFormat="1" applyFont="1" applyFill="1" applyBorder="1"/>
    <xf numFmtId="166" fontId="6" fillId="10" borderId="11" xfId="0" applyNumberFormat="1" applyFont="1" applyFill="1" applyBorder="1" applyAlignment="1" applyProtection="1">
      <alignment horizontal="right"/>
      <protection locked="0"/>
    </xf>
    <xf numFmtId="0" fontId="6" fillId="0" borderId="0" xfId="3" applyNumberFormat="1" applyFont="1" applyFill="1" applyBorder="1"/>
    <xf numFmtId="0" fontId="6" fillId="0" borderId="9" xfId="0" applyFont="1" applyFill="1" applyBorder="1"/>
    <xf numFmtId="0" fontId="6" fillId="0" borderId="9" xfId="0" applyFont="1" applyBorder="1"/>
    <xf numFmtId="1" fontId="3" fillId="2" borderId="0" xfId="0" applyNumberFormat="1" applyFont="1" applyFill="1" applyBorder="1" applyAlignment="1">
      <alignment horizontal="center"/>
    </xf>
    <xf numFmtId="1" fontId="3" fillId="2" borderId="10" xfId="0" applyNumberFormat="1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/>
    </xf>
    <xf numFmtId="0" fontId="18" fillId="2" borderId="10" xfId="0" applyFont="1" applyFill="1" applyBorder="1" applyAlignment="1">
      <alignment horizontal="center"/>
    </xf>
    <xf numFmtId="0" fontId="43" fillId="4" borderId="0" xfId="0" applyFont="1" applyFill="1"/>
    <xf numFmtId="0" fontId="30" fillId="4" borderId="15" xfId="1" applyFont="1" applyFill="1" applyBorder="1" applyAlignment="1" applyProtection="1">
      <alignment horizontal="center" vertical="center"/>
      <protection locked="0"/>
    </xf>
    <xf numFmtId="0" fontId="30" fillId="4" borderId="1" xfId="1" applyFont="1" applyFill="1" applyBorder="1" applyAlignment="1" applyProtection="1">
      <alignment horizontal="center" vertical="center"/>
      <protection locked="0"/>
    </xf>
    <xf numFmtId="0" fontId="30" fillId="4" borderId="9" xfId="1" applyFont="1" applyFill="1" applyBorder="1" applyAlignment="1" applyProtection="1">
      <alignment horizontal="center" vertical="center"/>
      <protection locked="0"/>
    </xf>
    <xf numFmtId="0" fontId="30" fillId="4" borderId="0" xfId="1" applyFon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18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1" fontId="2" fillId="2" borderId="0" xfId="0" applyNumberFormat="1" applyFont="1" applyFill="1" applyBorder="1" applyAlignment="1">
      <alignment horizontal="center"/>
    </xf>
    <xf numFmtId="1" fontId="2" fillId="2" borderId="10" xfId="0" applyNumberFormat="1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36" fillId="2" borderId="0" xfId="1" applyFont="1" applyFill="1" applyAlignment="1" applyProtection="1">
      <alignment horizontal="left"/>
      <protection locked="0"/>
    </xf>
    <xf numFmtId="0" fontId="22" fillId="2" borderId="0" xfId="1" applyFont="1" applyFill="1" applyAlignment="1" applyProtection="1">
      <alignment horizontal="left"/>
      <protection locked="0"/>
    </xf>
    <xf numFmtId="0" fontId="32" fillId="2" borderId="0" xfId="1" applyFont="1" applyFill="1" applyAlignment="1" applyProtection="1">
      <alignment horizontal="center" vertical="center"/>
    </xf>
    <xf numFmtId="49" fontId="46" fillId="11" borderId="0" xfId="0" applyNumberFormat="1" applyFont="1" applyFill="1" applyAlignment="1">
      <alignment horizontal="center" wrapText="1"/>
    </xf>
    <xf numFmtId="0" fontId="23" fillId="4" borderId="0" xfId="1" applyFont="1" applyFill="1" applyAlignment="1" applyProtection="1">
      <alignment horizontal="center"/>
      <protection locked="0"/>
    </xf>
  </cellXfs>
  <cellStyles count="4">
    <cellStyle name="Hiperlink" xfId="1" builtinId="8"/>
    <cellStyle name="Normal" xfId="0" builtinId="0"/>
    <cellStyle name="Porcentagem" xfId="2" builtinId="5"/>
    <cellStyle name="Vírgula" xfId="3" builtinId="3"/>
  </cellStyles>
  <dxfs count="20">
    <dxf>
      <font>
        <condense val="0"/>
        <extend val="0"/>
        <color auto="1"/>
      </font>
    </dxf>
    <dxf>
      <font>
        <condense val="0"/>
        <extend val="0"/>
        <color indexed="12"/>
      </font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 val="0"/>
        <i val="0"/>
        <condense val="0"/>
        <extend val="0"/>
        <color indexed="10"/>
      </font>
    </dxf>
    <dxf>
      <font>
        <b val="0"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4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59" dropStyle="combo" dx="16" fmlaLink="B15" fmlaRange="'Nutrition Table'!$A$6:$A$280" noThreeD="1" sel="241" val="239"/>
</file>

<file path=xl/ctrlProps/ctrlProp10.xml><?xml version="1.0" encoding="utf-8"?>
<formControlPr xmlns="http://schemas.microsoft.com/office/spreadsheetml/2009/9/main" objectType="Drop" dropLines="59" dropStyle="combo" dx="16" fmlaLink="B41" fmlaRange="'Nutrition Table'!$A$6:$A$280" noThreeD="1" sel="1" val="0"/>
</file>

<file path=xl/ctrlProps/ctrlProp11.xml><?xml version="1.0" encoding="utf-8"?>
<formControlPr xmlns="http://schemas.microsoft.com/office/spreadsheetml/2009/9/main" objectType="Drop" dropLines="59" dropStyle="combo" dx="16" fmlaLink="B48" fmlaRange="'Nutrition Table'!$A$6:$A$280" noThreeD="1" sel="253" val="235"/>
</file>

<file path=xl/ctrlProps/ctrlProp12.xml><?xml version="1.0" encoding="utf-8"?>
<formControlPr xmlns="http://schemas.microsoft.com/office/spreadsheetml/2009/9/main" objectType="Drop" dropLines="59" dropStyle="combo" dx="16" fmlaLink="B49" fmlaRange="'Nutrition Table'!$A$6:$A$280" noThreeD="1" sel="269" val="234"/>
</file>

<file path=xl/ctrlProps/ctrlProp13.xml><?xml version="1.0" encoding="utf-8"?>
<formControlPr xmlns="http://schemas.microsoft.com/office/spreadsheetml/2009/9/main" objectType="Drop" dropLines="59" dropStyle="combo" dx="16" fmlaLink="B50" fmlaRange="'Nutrition Table'!$A$6:$A$280" noThreeD="1" sel="247" val="233"/>
</file>

<file path=xl/ctrlProps/ctrlProp14.xml><?xml version="1.0" encoding="utf-8"?>
<formControlPr xmlns="http://schemas.microsoft.com/office/spreadsheetml/2009/9/main" objectType="Drop" dropLines="59" dropStyle="combo" dx="16" fmlaLink="B51" fmlaRange="'Nutrition Table'!$A$6:$A$280" noThreeD="1" sel="245" val="231"/>
</file>

<file path=xl/ctrlProps/ctrlProp15.xml><?xml version="1.0" encoding="utf-8"?>
<formControlPr xmlns="http://schemas.microsoft.com/office/spreadsheetml/2009/9/main" objectType="Drop" dropLines="59" dropStyle="combo" dx="16" fmlaLink="B52" fmlaRange="'Nutrition Table'!$A$6:$A$280" noThreeD="1" sel="263" val="229"/>
</file>

<file path=xl/ctrlProps/ctrlProp16.xml><?xml version="1.0" encoding="utf-8"?>
<formControlPr xmlns="http://schemas.microsoft.com/office/spreadsheetml/2009/9/main" objectType="Drop" dropLines="59" dropStyle="combo" dx="16" fmlaLink="B70" fmlaRange="'Nutrition Table'!$A$6:$A$280" noThreeD="1" sel="271" val="234"/>
</file>

<file path=xl/ctrlProps/ctrlProp17.xml><?xml version="1.0" encoding="utf-8"?>
<formControlPr xmlns="http://schemas.microsoft.com/office/spreadsheetml/2009/9/main" objectType="Drop" dropLines="59" dropStyle="combo" dx="16" fmlaLink="B71" fmlaRange="'Nutrition Table'!$A$6:$A$280" noThreeD="1" sel="248" val="233"/>
</file>

<file path=xl/ctrlProps/ctrlProp18.xml><?xml version="1.0" encoding="utf-8"?>
<formControlPr xmlns="http://schemas.microsoft.com/office/spreadsheetml/2009/9/main" objectType="Drop" dropLines="59" dropStyle="combo" dx="16" fmlaLink="B72" fmlaRange="'Nutrition Table'!$A$6:$A$280" noThreeD="1" sel="250" val="231"/>
</file>

<file path=xl/ctrlProps/ctrlProp19.xml><?xml version="1.0" encoding="utf-8"?>
<formControlPr xmlns="http://schemas.microsoft.com/office/spreadsheetml/2009/9/main" objectType="Drop" dropLines="59" dropStyle="combo" dx="16" fmlaLink="B73" fmlaRange="'Nutrition Table'!$A$6:$A$280" noThreeD="1" sel="1" val="210"/>
</file>

<file path=xl/ctrlProps/ctrlProp2.xml><?xml version="1.0" encoding="utf-8"?>
<formControlPr xmlns="http://schemas.microsoft.com/office/spreadsheetml/2009/9/main" objectType="Drop" dropLines="59" dropStyle="combo" dx="16" fmlaLink="B26" fmlaRange="'Nutrition Table'!$A$6:$A$280" noThreeD="1" sel="271" val="237"/>
</file>

<file path=xl/ctrlProps/ctrlProp20.xml><?xml version="1.0" encoding="utf-8"?>
<formControlPr xmlns="http://schemas.microsoft.com/office/spreadsheetml/2009/9/main" objectType="Drop" dropLines="59" dropStyle="combo" dx="16" fmlaLink="B74" fmlaRange="'Nutrition Table'!$A$6:$A$280" noThreeD="1" sel="1" val="221"/>
</file>

<file path=xl/ctrlProps/ctrlProp21.xml><?xml version="1.0" encoding="utf-8"?>
<formControlPr xmlns="http://schemas.microsoft.com/office/spreadsheetml/2009/9/main" objectType="Drop" dropLines="59" dropStyle="combo" dx="16" fmlaLink="B81" fmlaRange="'Nutrition Table'!$A$6:$A$280" noThreeD="1" sel="267" val="235"/>
</file>

<file path=xl/ctrlProps/ctrlProp22.xml><?xml version="1.0" encoding="utf-8"?>
<formControlPr xmlns="http://schemas.microsoft.com/office/spreadsheetml/2009/9/main" objectType="Drop" dropLines="59" dropStyle="combo" dx="16" fmlaLink="B82" fmlaRange="'Nutrition Table'!$A$6:$A$280" noThreeD="1" sel="238" val="227"/>
</file>

<file path=xl/ctrlProps/ctrlProp23.xml><?xml version="1.0" encoding="utf-8"?>
<formControlPr xmlns="http://schemas.microsoft.com/office/spreadsheetml/2009/9/main" objectType="Drop" dropLines="59" dropStyle="combo" dx="16" fmlaLink="B83" fmlaRange="'Nutrition Table'!$A$6:$A$280" noThreeD="1" sel="1" val="0"/>
</file>

<file path=xl/ctrlProps/ctrlProp24.xml><?xml version="1.0" encoding="utf-8"?>
<formControlPr xmlns="http://schemas.microsoft.com/office/spreadsheetml/2009/9/main" objectType="Drop" dropLines="59" dropStyle="combo" dx="16" fmlaLink="B84" fmlaRange="'Nutrition Table'!$A$6:$A$280" noThreeD="1" sel="1" val="0"/>
</file>

<file path=xl/ctrlProps/ctrlProp25.xml><?xml version="1.0" encoding="utf-8"?>
<formControlPr xmlns="http://schemas.microsoft.com/office/spreadsheetml/2009/9/main" objectType="Drop" dropLines="59" dropStyle="combo" dx="16" fmlaLink="B85" fmlaRange="'Nutrition Table'!$A$6:$A$280" noThreeD="1" sel="1" val="0"/>
</file>

<file path=xl/ctrlProps/ctrlProp26.xml><?xml version="1.0" encoding="utf-8"?>
<formControlPr xmlns="http://schemas.microsoft.com/office/spreadsheetml/2009/9/main" objectType="Drop" dropLines="59" dropStyle="combo" dx="16" fmlaLink="B16" fmlaRange="'Nutrition Table'!$A$6:$A$280" noThreeD="1" sel="267" val="238"/>
</file>

<file path=xl/ctrlProps/ctrlProp27.xml><?xml version="1.0" encoding="utf-8"?>
<formControlPr xmlns="http://schemas.microsoft.com/office/spreadsheetml/2009/9/main" objectType="Drop" dropLines="59" dropStyle="combo" dx="16" fmlaLink="B59" fmlaRange="'Nutrition Table'!$A$6:$A$280" noThreeD="1" sel="252" val="233"/>
</file>

<file path=xl/ctrlProps/ctrlProp28.xml><?xml version="1.0" encoding="utf-8"?>
<formControlPr xmlns="http://schemas.microsoft.com/office/spreadsheetml/2009/9/main" objectType="Drop" dropLines="59" dropStyle="combo" dx="16" fmlaLink="B60" fmlaRange="'Nutrition Table'!$A$6:$A$280" noThreeD="1" sel="262" val="235"/>
</file>

<file path=xl/ctrlProps/ctrlProp29.xml><?xml version="1.0" encoding="utf-8"?>
<formControlPr xmlns="http://schemas.microsoft.com/office/spreadsheetml/2009/9/main" objectType="Drop" dropLines="59" dropStyle="combo" dx="16" fmlaLink="B61" fmlaRange="'Nutrition Table'!$A$6:$A$280" noThreeD="1" sel="1" val="0"/>
</file>

<file path=xl/ctrlProps/ctrlProp3.xml><?xml version="1.0" encoding="utf-8"?>
<formControlPr xmlns="http://schemas.microsoft.com/office/spreadsheetml/2009/9/main" objectType="Drop" dropLines="59" dropStyle="combo" dx="16" fmlaLink="B27" fmlaRange="'Nutrition Table'!$A$6:$A$280" noThreeD="1" sel="248" val="231"/>
</file>

<file path=xl/ctrlProps/ctrlProp30.xml><?xml version="1.0" encoding="utf-8"?>
<formControlPr xmlns="http://schemas.microsoft.com/office/spreadsheetml/2009/9/main" objectType="Drop" dropLines="59" dropStyle="combo" dx="16" fmlaLink="B62" fmlaRange="'Nutrition Table'!$A$6:$A$280" noThreeD="1" sel="1" val="0"/>
</file>

<file path=xl/ctrlProps/ctrlProp31.xml><?xml version="1.0" encoding="utf-8"?>
<formControlPr xmlns="http://schemas.microsoft.com/office/spreadsheetml/2009/9/main" objectType="Drop" dropLines="59" dropStyle="combo" dx="16" fmlaLink="B63" fmlaRange="'Nutrition Table'!$A$6:$A$280" noThreeD="1" sel="1" val="0"/>
</file>

<file path=xl/ctrlProps/ctrlProp32.xml><?xml version="1.0" encoding="utf-8"?>
<formControlPr xmlns="http://schemas.microsoft.com/office/spreadsheetml/2009/9/main" objectType="Drop" dropLines="59" dropStyle="combo" dx="16" fmlaLink="B30" fmlaRange="'Nutrition Table'!$A$6:$A$280" noThreeD="1" sel="1" val="0"/>
</file>

<file path=xl/ctrlProps/ctrlProp33.xml><?xml version="1.0" encoding="utf-8"?>
<formControlPr xmlns="http://schemas.microsoft.com/office/spreadsheetml/2009/9/main" objectType="Drop" dropLines="59" dropStyle="combo" dx="16" fmlaLink="B31" fmlaRange="'Nutrition Table'!$A$6:$A$280" noThreeD="1" sel="1" val="0"/>
</file>

<file path=xl/ctrlProps/ctrlProp34.xml><?xml version="1.0" encoding="utf-8"?>
<formControlPr xmlns="http://schemas.microsoft.com/office/spreadsheetml/2009/9/main" objectType="Drop" dropLines="59" dropStyle="combo" dx="16" fmlaLink="B32" fmlaRange="'Nutrition Table'!$A$6:$A$280" noThreeD="1" sel="1" val="0"/>
</file>

<file path=xl/ctrlProps/ctrlProp35.xml><?xml version="1.0" encoding="utf-8"?>
<formControlPr xmlns="http://schemas.microsoft.com/office/spreadsheetml/2009/9/main" objectType="Drop" dropLines="59" dropStyle="combo" dx="16" fmlaLink="B42" fmlaRange="'Nutrition Table'!$A$6:$A$280" noThreeD="1" sel="1" val="0"/>
</file>

<file path=xl/ctrlProps/ctrlProp36.xml><?xml version="1.0" encoding="utf-8"?>
<formControlPr xmlns="http://schemas.microsoft.com/office/spreadsheetml/2009/9/main" objectType="Drop" dropLines="59" dropStyle="combo" dx="16" fmlaLink="B43" fmlaRange="'Nutrition Table'!$A$6:$A$280" noThreeD="1" sel="1" val="0"/>
</file>

<file path=xl/ctrlProps/ctrlProp37.xml><?xml version="1.0" encoding="utf-8"?>
<formControlPr xmlns="http://schemas.microsoft.com/office/spreadsheetml/2009/9/main" objectType="Drop" dropLines="59" dropStyle="combo" dx="16" fmlaLink="B53" fmlaRange="'Nutrition Table'!$A$6:$A$280" noThreeD="1" sel="1" val="0"/>
</file>

<file path=xl/ctrlProps/ctrlProp38.xml><?xml version="1.0" encoding="utf-8"?>
<formControlPr xmlns="http://schemas.microsoft.com/office/spreadsheetml/2009/9/main" objectType="Drop" dropLines="59" dropStyle="combo" dx="16" fmlaLink="B86" fmlaRange="'Nutrition Table'!$A$6:$A$280" noThreeD="1" sel="1" val="209"/>
</file>

<file path=xl/ctrlProps/ctrlProp39.xml><?xml version="1.0" encoding="utf-8"?>
<formControlPr xmlns="http://schemas.microsoft.com/office/spreadsheetml/2009/9/main" objectType="Drop" dropLines="59" dropStyle="combo" dx="16" fmlaLink="B87" fmlaRange="'Nutrition Table'!$A$6:$A$280" noThreeD="1" sel="1" val="0"/>
</file>

<file path=xl/ctrlProps/ctrlProp4.xml><?xml version="1.0" encoding="utf-8"?>
<formControlPr xmlns="http://schemas.microsoft.com/office/spreadsheetml/2009/9/main" objectType="Drop" dropLines="59" dropStyle="combo" dx="16" fmlaLink="B28" fmlaRange="'Nutrition Table'!$A$6:$A$280" noThreeD="1" sel="250" val="230"/>
</file>

<file path=xl/ctrlProps/ctrlProp40.xml><?xml version="1.0" encoding="utf-8"?>
<formControlPr xmlns="http://schemas.microsoft.com/office/spreadsheetml/2009/9/main" objectType="Drop" dropLines="59" dropStyle="combo" dx="16" fmlaLink="B88" fmlaRange="'Nutrition Table'!$A$6:$A$280" noThreeD="1" sel="1" val="0"/>
</file>

<file path=xl/ctrlProps/ctrlProp41.xml><?xml version="1.0" encoding="utf-8"?>
<formControlPr xmlns="http://schemas.microsoft.com/office/spreadsheetml/2009/9/main" objectType="Drop" dropLines="59" dropStyle="combo" dx="16" fmlaLink="B92" fmlaRange="'Nutrition Table'!$A$6:$A$280" noThreeD="1" sel="254" val="237"/>
</file>

<file path=xl/ctrlProps/ctrlProp42.xml><?xml version="1.0" encoding="utf-8"?>
<formControlPr xmlns="http://schemas.microsoft.com/office/spreadsheetml/2009/9/main" objectType="Drop" dropLines="59" dropStyle="combo" dx="16" fmlaLink="B93" fmlaRange="'Nutrition Table'!$A$6:$A$280" noThreeD="1" sel="249" val="231"/>
</file>

<file path=xl/ctrlProps/ctrlProp43.xml><?xml version="1.0" encoding="utf-8"?>
<formControlPr xmlns="http://schemas.microsoft.com/office/spreadsheetml/2009/9/main" objectType="Drop" dropLines="59" dropStyle="combo" dx="16" fmlaLink="B94" fmlaRange="'Nutrition Table'!$A$6:$A$280" noThreeD="1" sel="239" val="230"/>
</file>

<file path=xl/ctrlProps/ctrlProp44.xml><?xml version="1.0" encoding="utf-8"?>
<formControlPr xmlns="http://schemas.microsoft.com/office/spreadsheetml/2009/9/main" objectType="Drop" dropLines="59" dropStyle="combo" dx="16" fmlaLink="B95" fmlaRange="'Nutrition Table'!$A$6:$A$280" noThreeD="1" sel="1" val="0"/>
</file>

<file path=xl/ctrlProps/ctrlProp45.xml><?xml version="1.0" encoding="utf-8"?>
<formControlPr xmlns="http://schemas.microsoft.com/office/spreadsheetml/2009/9/main" objectType="Drop" dropLines="59" dropStyle="combo" dx="16" fmlaLink="B96" fmlaRange="'Nutrition Table'!$A$6:$A$280" noThreeD="1" sel="1" val="0"/>
</file>

<file path=xl/ctrlProps/ctrlProp46.xml><?xml version="1.0" encoding="utf-8"?>
<formControlPr xmlns="http://schemas.microsoft.com/office/spreadsheetml/2009/9/main" objectType="Drop" dropLines="59" dropStyle="combo" dx="16" fmlaLink="B97" fmlaRange="'Nutrition Table'!$A$6:$A$280" noThreeD="1" sel="1" val="211"/>
</file>

<file path=xl/ctrlProps/ctrlProp47.xml><?xml version="1.0" encoding="utf-8"?>
<formControlPr xmlns="http://schemas.microsoft.com/office/spreadsheetml/2009/9/main" objectType="Drop" dropLines="59" dropStyle="combo" dx="16" fmlaLink="B98" fmlaRange="'Nutrition Table'!$A$6:$A$280" noThreeD="1" sel="1" val="110"/>
</file>

<file path=xl/ctrlProps/ctrlProp48.xml><?xml version="1.0" encoding="utf-8"?>
<formControlPr xmlns="http://schemas.microsoft.com/office/spreadsheetml/2009/9/main" objectType="Drop" dropLines="59" dropStyle="combo" dx="16" fmlaLink="B99" fmlaRange="'Nutrition Table'!$A$6:$A$280" noThreeD="1" sel="1" val="0"/>
</file>

<file path=xl/ctrlProps/ctrlProp49.xml><?xml version="1.0" encoding="utf-8"?>
<formControlPr xmlns="http://schemas.microsoft.com/office/spreadsheetml/2009/9/main" objectType="Drop" dropLines="59" dropStyle="combo" dx="16" fmlaLink="B54" fmlaRange="'Nutrition Table'!$A$6:$A$280" noThreeD="1" sel="1" val="0"/>
</file>

<file path=xl/ctrlProps/ctrlProp5.xml><?xml version="1.0" encoding="utf-8"?>
<formControlPr xmlns="http://schemas.microsoft.com/office/spreadsheetml/2009/9/main" objectType="Drop" dropLines="59" dropStyle="combo" dx="16" fmlaLink="B29" fmlaRange="'Nutrition Table'!$A$6:$A$280" noThreeD="1" sel="1" val="0"/>
</file>

<file path=xl/ctrlProps/ctrlProp50.xml><?xml version="1.0" encoding="utf-8"?>
<formControlPr xmlns="http://schemas.microsoft.com/office/spreadsheetml/2009/9/main" objectType="Drop" dropLines="59" dropStyle="combo" dx="16" fmlaLink="B55" fmlaRange="'Nutrition Table'!$A$6:$A$280" noThreeD="1" sel="1" val="0"/>
</file>

<file path=xl/ctrlProps/ctrlProp51.xml><?xml version="1.0" encoding="utf-8"?>
<formControlPr xmlns="http://schemas.microsoft.com/office/spreadsheetml/2009/9/main" objectType="Drop" dropLines="59" dropStyle="combo" dx="16" fmlaLink="B64" fmlaRange="'Nutrition Table'!$A$6:$A$280" noThreeD="1" sel="1" val="0"/>
</file>

<file path=xl/ctrlProps/ctrlProp52.xml><?xml version="1.0" encoding="utf-8"?>
<formControlPr xmlns="http://schemas.microsoft.com/office/spreadsheetml/2009/9/main" objectType="Drop" dropLines="59" dropStyle="combo" dx="16" fmlaLink="B65" fmlaRange="'Nutrition Table'!$A$6:$A$280" noThreeD="1" sel="1" val="0"/>
</file>

<file path=xl/ctrlProps/ctrlProp53.xml><?xml version="1.0" encoding="utf-8"?>
<formControlPr xmlns="http://schemas.microsoft.com/office/spreadsheetml/2009/9/main" objectType="Drop" dropLines="59" dropStyle="combo" dx="16" fmlaLink="B66" fmlaRange="'Nutrition Table'!$A$6:$A$280" noThreeD="1" sel="1" val="0"/>
</file>

<file path=xl/ctrlProps/ctrlProp54.xml><?xml version="1.0" encoding="utf-8"?>
<formControlPr xmlns="http://schemas.microsoft.com/office/spreadsheetml/2009/9/main" objectType="Drop" dropLines="59" dropStyle="combo" dx="16" fmlaLink="B75" fmlaRange="'Nutrition Table'!$A$6:$A$280" noThreeD="1" sel="1" val="40"/>
</file>

<file path=xl/ctrlProps/ctrlProp55.xml><?xml version="1.0" encoding="utf-8"?>
<formControlPr xmlns="http://schemas.microsoft.com/office/spreadsheetml/2009/9/main" objectType="Drop" dropLines="59" dropStyle="combo" dx="16" fmlaLink="B76" fmlaRange="'Nutrition Table'!$A$6:$A$280" noThreeD="1" sel="1" val="0"/>
</file>

<file path=xl/ctrlProps/ctrlProp56.xml><?xml version="1.0" encoding="utf-8"?>
<formControlPr xmlns="http://schemas.microsoft.com/office/spreadsheetml/2009/9/main" objectType="Drop" dropLines="59" dropStyle="combo" dx="16" fmlaLink="B77" fmlaRange="'Nutrition Table'!$A$6:$A$280" noThreeD="1" sel="1" val="0"/>
</file>

<file path=xl/ctrlProps/ctrlProp57.xml><?xml version="1.0" encoding="utf-8"?>
<formControlPr xmlns="http://schemas.microsoft.com/office/spreadsheetml/2009/9/main" objectType="Drop" dropLines="59" dropStyle="combo" dx="16" fmlaLink="B17" fmlaRange="'Nutrition Table'!$A$6:$A$280" noThreeD="1" sel="274" val="237"/>
</file>

<file path=xl/ctrlProps/ctrlProp58.xml><?xml version="1.0" encoding="utf-8"?>
<formControlPr xmlns="http://schemas.microsoft.com/office/spreadsheetml/2009/9/main" objectType="Drop" dropLines="59" dropStyle="combo" dx="16" fmlaLink="B18" fmlaRange="'Nutrition Table'!$A$6:$A$280" noThreeD="1" sel="273" val="236"/>
</file>

<file path=xl/ctrlProps/ctrlProp59.xml><?xml version="1.0" encoding="utf-8"?>
<formControlPr xmlns="http://schemas.microsoft.com/office/spreadsheetml/2009/9/main" objectType="Drop" dropLines="59" dropStyle="combo" dx="16" fmlaLink="B19" fmlaRange="'Nutrition Table'!$A$6:$A$280" noThreeD="1" sel="238" val="230"/>
</file>

<file path=xl/ctrlProps/ctrlProp6.xml><?xml version="1.0" encoding="utf-8"?>
<formControlPr xmlns="http://schemas.microsoft.com/office/spreadsheetml/2009/9/main" objectType="Drop" dropLines="59" dropStyle="combo" dx="16" fmlaLink="B37" fmlaRange="'Nutrition Table'!$A$6:$A$280" noThreeD="1" sel="271" val="234"/>
</file>

<file path=xl/ctrlProps/ctrlProp60.xml><?xml version="1.0" encoding="utf-8"?>
<formControlPr xmlns="http://schemas.microsoft.com/office/spreadsheetml/2009/9/main" objectType="Drop" dropLines="59" dropStyle="combo" dx="16" fmlaLink="B20" fmlaRange="'Nutrition Table'!$A$6:$A$280" noThreeD="1" sel="1" val="0"/>
</file>

<file path=xl/ctrlProps/ctrlProp61.xml><?xml version="1.0" encoding="utf-8"?>
<formControlPr xmlns="http://schemas.microsoft.com/office/spreadsheetml/2009/9/main" objectType="Drop" dropLines="59" dropStyle="combo" dx="16" fmlaLink="B21" fmlaRange="'Nutrition Table'!$A$6:$A$280" noThreeD="1" sel="1" val="0"/>
</file>

<file path=xl/ctrlProps/ctrlProp62.xml><?xml version="1.0" encoding="utf-8"?>
<formControlPr xmlns="http://schemas.microsoft.com/office/spreadsheetml/2009/9/main" objectType="Drop" dropLines="59" dropStyle="combo" dx="16" fmlaLink="B22" fmlaRange="'Nutrition Table'!$A$6:$A$280" noThreeD="1" sel="1" val="0"/>
</file>

<file path=xl/ctrlProps/ctrlProp63.xml><?xml version="1.0" encoding="utf-8"?>
<formControlPr xmlns="http://schemas.microsoft.com/office/spreadsheetml/2009/9/main" objectType="Drop" dropLines="59" dropStyle="combo" dx="16" fmlaLink="B33" fmlaRange="'Nutrition Table'!$A$6:$A$280" noThreeD="1" sel="1" val="0"/>
</file>

<file path=xl/ctrlProps/ctrlProp64.xml><?xml version="1.0" encoding="utf-8"?>
<formControlPr xmlns="http://schemas.microsoft.com/office/spreadsheetml/2009/9/main" objectType="Drop" dropLines="59" dropStyle="combo" dx="16" fmlaLink="B44" fmlaRange="'Nutrition Table'!$A$6:$A$280" noThreeD="1" sel="1" val="0"/>
</file>

<file path=xl/ctrlProps/ctrlProp65.xml><?xml version="1.0" encoding="utf-8"?>
<formControlPr xmlns="http://schemas.microsoft.com/office/spreadsheetml/2009/9/main" objectType="Drop" dropLines="3" dropStyle="combo" dx="16" fmlaLink="B9" fmlaRange="$B$6:$B$8" noThreeD="1" sel="2" val="0"/>
</file>

<file path=xl/ctrlProps/ctrlProp7.xml><?xml version="1.0" encoding="utf-8"?>
<formControlPr xmlns="http://schemas.microsoft.com/office/spreadsheetml/2009/9/main" objectType="Drop" dropLines="59" dropStyle="combo" dx="16" fmlaLink="B38" fmlaRange="'Nutrition Table'!$A$6:$A$280" noThreeD="1" sel="248" val="228"/>
</file>

<file path=xl/ctrlProps/ctrlProp8.xml><?xml version="1.0" encoding="utf-8"?>
<formControlPr xmlns="http://schemas.microsoft.com/office/spreadsheetml/2009/9/main" objectType="Drop" dropLines="59" dropStyle="combo" dx="16" fmlaLink="B39" fmlaRange="'Nutrition Table'!$A$6:$A$280" noThreeD="1" sel="250" val="227"/>
</file>

<file path=xl/ctrlProps/ctrlProp9.xml><?xml version="1.0" encoding="utf-8"?>
<formControlPr xmlns="http://schemas.microsoft.com/office/spreadsheetml/2009/9/main" objectType="Drop" dropLines="59" dropStyle="combo" dx="16" fmlaLink="B40" fmlaRange="'Nutrition Table'!$A$6:$A$280" noThreeD="1" sel="1" val="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0</xdr:rowOff>
        </xdr:from>
        <xdr:to>
          <xdr:col>2</xdr:col>
          <xdr:colOff>0</xdr:colOff>
          <xdr:row>15</xdr:row>
          <xdr:rowOff>9525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25</xdr:row>
          <xdr:rowOff>0</xdr:rowOff>
        </xdr:from>
        <xdr:to>
          <xdr:col>2</xdr:col>
          <xdr:colOff>0</xdr:colOff>
          <xdr:row>26</xdr:row>
          <xdr:rowOff>9525</xdr:rowOff>
        </xdr:to>
        <xdr:sp macro="" textlink="">
          <xdr:nvSpPr>
            <xdr:cNvPr id="3081" name="Drop Down 9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26</xdr:row>
          <xdr:rowOff>0</xdr:rowOff>
        </xdr:from>
        <xdr:to>
          <xdr:col>2</xdr:col>
          <xdr:colOff>0</xdr:colOff>
          <xdr:row>27</xdr:row>
          <xdr:rowOff>9525</xdr:rowOff>
        </xdr:to>
        <xdr:sp macro="" textlink="">
          <xdr:nvSpPr>
            <xdr:cNvPr id="3082" name="Drop Down 10" hidden="1">
              <a:extLst>
                <a:ext uri="{63B3BB69-23CF-44E3-9099-C40C66FF867C}">
                  <a14:compatExt spid="_x0000_s3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2</xdr:col>
          <xdr:colOff>0</xdr:colOff>
          <xdr:row>28</xdr:row>
          <xdr:rowOff>9525</xdr:rowOff>
        </xdr:to>
        <xdr:sp macro="" textlink="">
          <xdr:nvSpPr>
            <xdr:cNvPr id="3083" name="Drop Down 11" hidden="1">
              <a:extLst>
                <a:ext uri="{63B3BB69-23CF-44E3-9099-C40C66FF867C}">
                  <a14:compatExt spid="_x0000_s3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28</xdr:row>
          <xdr:rowOff>0</xdr:rowOff>
        </xdr:from>
        <xdr:to>
          <xdr:col>2</xdr:col>
          <xdr:colOff>0</xdr:colOff>
          <xdr:row>29</xdr:row>
          <xdr:rowOff>9525</xdr:rowOff>
        </xdr:to>
        <xdr:sp macro="" textlink="">
          <xdr:nvSpPr>
            <xdr:cNvPr id="3084" name="Drop Down 12" hidden="1">
              <a:extLst>
                <a:ext uri="{63B3BB69-23CF-44E3-9099-C40C66FF867C}">
                  <a14:compatExt spid="_x0000_s3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36</xdr:row>
          <xdr:rowOff>0</xdr:rowOff>
        </xdr:from>
        <xdr:to>
          <xdr:col>2</xdr:col>
          <xdr:colOff>0</xdr:colOff>
          <xdr:row>37</xdr:row>
          <xdr:rowOff>9525</xdr:rowOff>
        </xdr:to>
        <xdr:sp macro="" textlink="">
          <xdr:nvSpPr>
            <xdr:cNvPr id="3089" name="Drop Down 17" hidden="1">
              <a:extLst>
                <a:ext uri="{63B3BB69-23CF-44E3-9099-C40C66FF867C}">
                  <a14:compatExt spid="_x0000_s3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37</xdr:row>
          <xdr:rowOff>0</xdr:rowOff>
        </xdr:from>
        <xdr:to>
          <xdr:col>2</xdr:col>
          <xdr:colOff>0</xdr:colOff>
          <xdr:row>38</xdr:row>
          <xdr:rowOff>9525</xdr:rowOff>
        </xdr:to>
        <xdr:sp macro="" textlink="">
          <xdr:nvSpPr>
            <xdr:cNvPr id="3090" name="Drop Down 18" hidden="1">
              <a:extLst>
                <a:ext uri="{63B3BB69-23CF-44E3-9099-C40C66FF867C}">
                  <a14:compatExt spid="_x0000_s3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38</xdr:row>
          <xdr:rowOff>0</xdr:rowOff>
        </xdr:from>
        <xdr:to>
          <xdr:col>2</xdr:col>
          <xdr:colOff>0</xdr:colOff>
          <xdr:row>39</xdr:row>
          <xdr:rowOff>9525</xdr:rowOff>
        </xdr:to>
        <xdr:sp macro="" textlink="">
          <xdr:nvSpPr>
            <xdr:cNvPr id="3091" name="Drop Down 19" hidden="1">
              <a:extLst>
                <a:ext uri="{63B3BB69-23CF-44E3-9099-C40C66FF867C}">
                  <a14:compatExt spid="_x0000_s3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2</xdr:col>
          <xdr:colOff>0</xdr:colOff>
          <xdr:row>40</xdr:row>
          <xdr:rowOff>9525</xdr:rowOff>
        </xdr:to>
        <xdr:sp macro="" textlink="">
          <xdr:nvSpPr>
            <xdr:cNvPr id="3092" name="Drop Down 20" hidden="1">
              <a:extLst>
                <a:ext uri="{63B3BB69-23CF-44E3-9099-C40C66FF867C}">
                  <a14:compatExt spid="_x0000_s3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40</xdr:row>
          <xdr:rowOff>0</xdr:rowOff>
        </xdr:from>
        <xdr:to>
          <xdr:col>2</xdr:col>
          <xdr:colOff>0</xdr:colOff>
          <xdr:row>41</xdr:row>
          <xdr:rowOff>9525</xdr:rowOff>
        </xdr:to>
        <xdr:sp macro="" textlink="">
          <xdr:nvSpPr>
            <xdr:cNvPr id="3093" name="Drop Down 21" hidden="1">
              <a:extLst>
                <a:ext uri="{63B3BB69-23CF-44E3-9099-C40C66FF867C}">
                  <a14:compatExt spid="_x0000_s3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47</xdr:row>
          <xdr:rowOff>0</xdr:rowOff>
        </xdr:from>
        <xdr:to>
          <xdr:col>2</xdr:col>
          <xdr:colOff>0</xdr:colOff>
          <xdr:row>48</xdr:row>
          <xdr:rowOff>9525</xdr:rowOff>
        </xdr:to>
        <xdr:sp macro="" textlink="">
          <xdr:nvSpPr>
            <xdr:cNvPr id="3097" name="Drop Down 25" hidden="1">
              <a:extLst>
                <a:ext uri="{63B3BB69-23CF-44E3-9099-C40C66FF867C}">
                  <a14:compatExt spid="_x0000_s3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48</xdr:row>
          <xdr:rowOff>0</xdr:rowOff>
        </xdr:from>
        <xdr:to>
          <xdr:col>2</xdr:col>
          <xdr:colOff>0</xdr:colOff>
          <xdr:row>49</xdr:row>
          <xdr:rowOff>9525</xdr:rowOff>
        </xdr:to>
        <xdr:sp macro="" textlink="">
          <xdr:nvSpPr>
            <xdr:cNvPr id="3098" name="Drop Down 26" hidden="1">
              <a:extLst>
                <a:ext uri="{63B3BB69-23CF-44E3-9099-C40C66FF867C}">
                  <a14:compatExt spid="_x0000_s3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49</xdr:row>
          <xdr:rowOff>0</xdr:rowOff>
        </xdr:from>
        <xdr:to>
          <xdr:col>2</xdr:col>
          <xdr:colOff>0</xdr:colOff>
          <xdr:row>50</xdr:row>
          <xdr:rowOff>9525</xdr:rowOff>
        </xdr:to>
        <xdr:sp macro="" textlink="">
          <xdr:nvSpPr>
            <xdr:cNvPr id="3099" name="Drop Down 27" hidden="1">
              <a:extLst>
                <a:ext uri="{63B3BB69-23CF-44E3-9099-C40C66FF867C}">
                  <a14:compatExt spid="_x0000_s3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50</xdr:row>
          <xdr:rowOff>0</xdr:rowOff>
        </xdr:from>
        <xdr:to>
          <xdr:col>2</xdr:col>
          <xdr:colOff>0</xdr:colOff>
          <xdr:row>51</xdr:row>
          <xdr:rowOff>9525</xdr:rowOff>
        </xdr:to>
        <xdr:sp macro="" textlink="">
          <xdr:nvSpPr>
            <xdr:cNvPr id="3100" name="Drop Down 28" hidden="1">
              <a:extLst>
                <a:ext uri="{63B3BB69-23CF-44E3-9099-C40C66FF867C}">
                  <a14:compatExt spid="_x0000_s3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51</xdr:row>
          <xdr:rowOff>0</xdr:rowOff>
        </xdr:from>
        <xdr:to>
          <xdr:col>2</xdr:col>
          <xdr:colOff>0</xdr:colOff>
          <xdr:row>52</xdr:row>
          <xdr:rowOff>9525</xdr:rowOff>
        </xdr:to>
        <xdr:sp macro="" textlink="">
          <xdr:nvSpPr>
            <xdr:cNvPr id="3101" name="Drop Down 29" hidden="1">
              <a:extLst>
                <a:ext uri="{63B3BB69-23CF-44E3-9099-C40C66FF867C}">
                  <a14:compatExt spid="_x0000_s3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69</xdr:row>
          <xdr:rowOff>0</xdr:rowOff>
        </xdr:from>
        <xdr:to>
          <xdr:col>2</xdr:col>
          <xdr:colOff>0</xdr:colOff>
          <xdr:row>70</xdr:row>
          <xdr:rowOff>9525</xdr:rowOff>
        </xdr:to>
        <xdr:sp macro="" textlink="">
          <xdr:nvSpPr>
            <xdr:cNvPr id="3105" name="Drop Down 33" hidden="1">
              <a:extLst>
                <a:ext uri="{63B3BB69-23CF-44E3-9099-C40C66FF867C}">
                  <a14:compatExt spid="_x0000_s3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0</xdr:rowOff>
        </xdr:from>
        <xdr:to>
          <xdr:col>2</xdr:col>
          <xdr:colOff>0</xdr:colOff>
          <xdr:row>71</xdr:row>
          <xdr:rowOff>9525</xdr:rowOff>
        </xdr:to>
        <xdr:sp macro="" textlink="">
          <xdr:nvSpPr>
            <xdr:cNvPr id="3106" name="Drop Down 34" hidden="1">
              <a:extLst>
                <a:ext uri="{63B3BB69-23CF-44E3-9099-C40C66FF867C}">
                  <a14:compatExt spid="_x0000_s3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71</xdr:row>
          <xdr:rowOff>0</xdr:rowOff>
        </xdr:from>
        <xdr:to>
          <xdr:col>2</xdr:col>
          <xdr:colOff>0</xdr:colOff>
          <xdr:row>72</xdr:row>
          <xdr:rowOff>9525</xdr:rowOff>
        </xdr:to>
        <xdr:sp macro="" textlink="">
          <xdr:nvSpPr>
            <xdr:cNvPr id="3107" name="Drop Down 35" hidden="1">
              <a:extLst>
                <a:ext uri="{63B3BB69-23CF-44E3-9099-C40C66FF867C}">
                  <a14:compatExt spid="_x0000_s3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72</xdr:row>
          <xdr:rowOff>0</xdr:rowOff>
        </xdr:from>
        <xdr:to>
          <xdr:col>2</xdr:col>
          <xdr:colOff>0</xdr:colOff>
          <xdr:row>73</xdr:row>
          <xdr:rowOff>9525</xdr:rowOff>
        </xdr:to>
        <xdr:sp macro="" textlink="">
          <xdr:nvSpPr>
            <xdr:cNvPr id="3108" name="Drop Down 36" hidden="1">
              <a:extLst>
                <a:ext uri="{63B3BB69-23CF-44E3-9099-C40C66FF867C}">
                  <a14:compatExt spid="_x0000_s3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73</xdr:row>
          <xdr:rowOff>0</xdr:rowOff>
        </xdr:from>
        <xdr:to>
          <xdr:col>2</xdr:col>
          <xdr:colOff>0</xdr:colOff>
          <xdr:row>74</xdr:row>
          <xdr:rowOff>9525</xdr:rowOff>
        </xdr:to>
        <xdr:sp macro="" textlink="">
          <xdr:nvSpPr>
            <xdr:cNvPr id="3109" name="Drop Down 37" hidden="1">
              <a:extLst>
                <a:ext uri="{63B3BB69-23CF-44E3-9099-C40C66FF867C}">
                  <a14:compatExt spid="_x0000_s31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80</xdr:row>
          <xdr:rowOff>0</xdr:rowOff>
        </xdr:from>
        <xdr:to>
          <xdr:col>2</xdr:col>
          <xdr:colOff>0</xdr:colOff>
          <xdr:row>81</xdr:row>
          <xdr:rowOff>9525</xdr:rowOff>
        </xdr:to>
        <xdr:sp macro="" textlink="">
          <xdr:nvSpPr>
            <xdr:cNvPr id="3161" name="Drop Down 89" hidden="1">
              <a:extLst>
                <a:ext uri="{63B3BB69-23CF-44E3-9099-C40C66FF867C}">
                  <a14:compatExt spid="_x0000_s31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81</xdr:row>
          <xdr:rowOff>0</xdr:rowOff>
        </xdr:from>
        <xdr:to>
          <xdr:col>2</xdr:col>
          <xdr:colOff>0</xdr:colOff>
          <xdr:row>82</xdr:row>
          <xdr:rowOff>9525</xdr:rowOff>
        </xdr:to>
        <xdr:sp macro="" textlink="">
          <xdr:nvSpPr>
            <xdr:cNvPr id="3170" name="Drop Down 98" hidden="1">
              <a:extLst>
                <a:ext uri="{63B3BB69-23CF-44E3-9099-C40C66FF867C}">
                  <a14:compatExt spid="_x0000_s3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82</xdr:row>
          <xdr:rowOff>0</xdr:rowOff>
        </xdr:from>
        <xdr:to>
          <xdr:col>2</xdr:col>
          <xdr:colOff>0</xdr:colOff>
          <xdr:row>83</xdr:row>
          <xdr:rowOff>9525</xdr:rowOff>
        </xdr:to>
        <xdr:sp macro="" textlink="">
          <xdr:nvSpPr>
            <xdr:cNvPr id="3171" name="Drop Down 99" hidden="1">
              <a:extLst>
                <a:ext uri="{63B3BB69-23CF-44E3-9099-C40C66FF867C}">
                  <a14:compatExt spid="_x0000_s3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83</xdr:row>
          <xdr:rowOff>0</xdr:rowOff>
        </xdr:from>
        <xdr:to>
          <xdr:col>2</xdr:col>
          <xdr:colOff>0</xdr:colOff>
          <xdr:row>84</xdr:row>
          <xdr:rowOff>9525</xdr:rowOff>
        </xdr:to>
        <xdr:sp macro="" textlink="">
          <xdr:nvSpPr>
            <xdr:cNvPr id="3172" name="Drop Down 100" hidden="1">
              <a:extLst>
                <a:ext uri="{63B3BB69-23CF-44E3-9099-C40C66FF867C}">
                  <a14:compatExt spid="_x0000_s31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84</xdr:row>
          <xdr:rowOff>0</xdr:rowOff>
        </xdr:from>
        <xdr:to>
          <xdr:col>2</xdr:col>
          <xdr:colOff>0</xdr:colOff>
          <xdr:row>85</xdr:row>
          <xdr:rowOff>9525</xdr:rowOff>
        </xdr:to>
        <xdr:sp macro="" textlink="">
          <xdr:nvSpPr>
            <xdr:cNvPr id="3173" name="Drop Down 101" hidden="1">
              <a:extLst>
                <a:ext uri="{63B3BB69-23CF-44E3-9099-C40C66FF867C}">
                  <a14:compatExt spid="_x0000_s3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</xdr:row>
          <xdr:rowOff>0</xdr:rowOff>
        </xdr:from>
        <xdr:to>
          <xdr:col>2</xdr:col>
          <xdr:colOff>0</xdr:colOff>
          <xdr:row>16</xdr:row>
          <xdr:rowOff>9525</xdr:rowOff>
        </xdr:to>
        <xdr:sp macro="" textlink="">
          <xdr:nvSpPr>
            <xdr:cNvPr id="3178" name="Drop Down 106" hidden="1">
              <a:extLst>
                <a:ext uri="{63B3BB69-23CF-44E3-9099-C40C66FF867C}">
                  <a14:compatExt spid="_x0000_s3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58</xdr:row>
          <xdr:rowOff>0</xdr:rowOff>
        </xdr:from>
        <xdr:to>
          <xdr:col>2</xdr:col>
          <xdr:colOff>0</xdr:colOff>
          <xdr:row>59</xdr:row>
          <xdr:rowOff>9525</xdr:rowOff>
        </xdr:to>
        <xdr:sp macro="" textlink="">
          <xdr:nvSpPr>
            <xdr:cNvPr id="3221" name="Drop Down 149" hidden="1">
              <a:extLst>
                <a:ext uri="{63B3BB69-23CF-44E3-9099-C40C66FF867C}">
                  <a14:compatExt spid="_x0000_s32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59</xdr:row>
          <xdr:rowOff>0</xdr:rowOff>
        </xdr:from>
        <xdr:to>
          <xdr:col>2</xdr:col>
          <xdr:colOff>0</xdr:colOff>
          <xdr:row>60</xdr:row>
          <xdr:rowOff>9525</xdr:rowOff>
        </xdr:to>
        <xdr:sp macro="" textlink="">
          <xdr:nvSpPr>
            <xdr:cNvPr id="3222" name="Drop Down 150" hidden="1">
              <a:extLst>
                <a:ext uri="{63B3BB69-23CF-44E3-9099-C40C66FF867C}">
                  <a14:compatExt spid="_x0000_s32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60</xdr:row>
          <xdr:rowOff>0</xdr:rowOff>
        </xdr:from>
        <xdr:to>
          <xdr:col>2</xdr:col>
          <xdr:colOff>0</xdr:colOff>
          <xdr:row>61</xdr:row>
          <xdr:rowOff>9525</xdr:rowOff>
        </xdr:to>
        <xdr:sp macro="" textlink="">
          <xdr:nvSpPr>
            <xdr:cNvPr id="3223" name="Drop Down 151" hidden="1">
              <a:extLst>
                <a:ext uri="{63B3BB69-23CF-44E3-9099-C40C66FF867C}">
                  <a14:compatExt spid="_x0000_s32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61</xdr:row>
          <xdr:rowOff>0</xdr:rowOff>
        </xdr:from>
        <xdr:to>
          <xdr:col>2</xdr:col>
          <xdr:colOff>0</xdr:colOff>
          <xdr:row>62</xdr:row>
          <xdr:rowOff>9525</xdr:rowOff>
        </xdr:to>
        <xdr:sp macro="" textlink="">
          <xdr:nvSpPr>
            <xdr:cNvPr id="3224" name="Drop Down 152" hidden="1">
              <a:extLst>
                <a:ext uri="{63B3BB69-23CF-44E3-9099-C40C66FF867C}">
                  <a14:compatExt spid="_x0000_s3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62</xdr:row>
          <xdr:rowOff>0</xdr:rowOff>
        </xdr:from>
        <xdr:to>
          <xdr:col>2</xdr:col>
          <xdr:colOff>0</xdr:colOff>
          <xdr:row>63</xdr:row>
          <xdr:rowOff>9525</xdr:rowOff>
        </xdr:to>
        <xdr:sp macro="" textlink="">
          <xdr:nvSpPr>
            <xdr:cNvPr id="3225" name="Drop Down 153" hidden="1">
              <a:extLst>
                <a:ext uri="{63B3BB69-23CF-44E3-9099-C40C66FF867C}">
                  <a14:compatExt spid="_x0000_s3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29</xdr:row>
          <xdr:rowOff>0</xdr:rowOff>
        </xdr:from>
        <xdr:to>
          <xdr:col>2</xdr:col>
          <xdr:colOff>0</xdr:colOff>
          <xdr:row>30</xdr:row>
          <xdr:rowOff>9525</xdr:rowOff>
        </xdr:to>
        <xdr:sp macro="" textlink="">
          <xdr:nvSpPr>
            <xdr:cNvPr id="3228" name="Drop Down 156" hidden="1">
              <a:extLst>
                <a:ext uri="{63B3BB69-23CF-44E3-9099-C40C66FF867C}">
                  <a14:compatExt spid="_x0000_s32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30</xdr:row>
          <xdr:rowOff>0</xdr:rowOff>
        </xdr:from>
        <xdr:to>
          <xdr:col>2</xdr:col>
          <xdr:colOff>0</xdr:colOff>
          <xdr:row>31</xdr:row>
          <xdr:rowOff>9525</xdr:rowOff>
        </xdr:to>
        <xdr:sp macro="" textlink="">
          <xdr:nvSpPr>
            <xdr:cNvPr id="3236" name="Drop Down 164" hidden="1">
              <a:extLst>
                <a:ext uri="{63B3BB69-23CF-44E3-9099-C40C66FF867C}">
                  <a14:compatExt spid="_x0000_s32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31</xdr:row>
          <xdr:rowOff>0</xdr:rowOff>
        </xdr:from>
        <xdr:to>
          <xdr:col>2</xdr:col>
          <xdr:colOff>0</xdr:colOff>
          <xdr:row>32</xdr:row>
          <xdr:rowOff>9525</xdr:rowOff>
        </xdr:to>
        <xdr:sp macro="" textlink="">
          <xdr:nvSpPr>
            <xdr:cNvPr id="3238" name="Drop Down 166" hidden="1">
              <a:extLst>
                <a:ext uri="{63B3BB69-23CF-44E3-9099-C40C66FF867C}">
                  <a14:compatExt spid="_x0000_s32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41</xdr:row>
          <xdr:rowOff>0</xdr:rowOff>
        </xdr:from>
        <xdr:to>
          <xdr:col>2</xdr:col>
          <xdr:colOff>0</xdr:colOff>
          <xdr:row>42</xdr:row>
          <xdr:rowOff>9525</xdr:rowOff>
        </xdr:to>
        <xdr:sp macro="" textlink="">
          <xdr:nvSpPr>
            <xdr:cNvPr id="3239" name="Drop Down 167" hidden="1">
              <a:extLst>
                <a:ext uri="{63B3BB69-23CF-44E3-9099-C40C66FF867C}">
                  <a14:compatExt spid="_x0000_s32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2</xdr:col>
          <xdr:colOff>0</xdr:colOff>
          <xdr:row>43</xdr:row>
          <xdr:rowOff>9525</xdr:rowOff>
        </xdr:to>
        <xdr:sp macro="" textlink="">
          <xdr:nvSpPr>
            <xdr:cNvPr id="3241" name="Drop Down 169" hidden="1">
              <a:extLst>
                <a:ext uri="{63B3BB69-23CF-44E3-9099-C40C66FF867C}">
                  <a14:compatExt spid="_x0000_s32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52</xdr:row>
          <xdr:rowOff>0</xdr:rowOff>
        </xdr:from>
        <xdr:to>
          <xdr:col>2</xdr:col>
          <xdr:colOff>0</xdr:colOff>
          <xdr:row>53</xdr:row>
          <xdr:rowOff>9525</xdr:rowOff>
        </xdr:to>
        <xdr:sp macro="" textlink="">
          <xdr:nvSpPr>
            <xdr:cNvPr id="3242" name="Drop Down 170" hidden="1">
              <a:extLst>
                <a:ext uri="{63B3BB69-23CF-44E3-9099-C40C66FF867C}">
                  <a14:compatExt spid="_x0000_s32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85</xdr:row>
          <xdr:rowOff>0</xdr:rowOff>
        </xdr:from>
        <xdr:to>
          <xdr:col>2</xdr:col>
          <xdr:colOff>0</xdr:colOff>
          <xdr:row>86</xdr:row>
          <xdr:rowOff>9525</xdr:rowOff>
        </xdr:to>
        <xdr:sp macro="" textlink="">
          <xdr:nvSpPr>
            <xdr:cNvPr id="3256" name="Drop Down 184" hidden="1">
              <a:extLst>
                <a:ext uri="{63B3BB69-23CF-44E3-9099-C40C66FF867C}">
                  <a14:compatExt spid="_x0000_s32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86</xdr:row>
          <xdr:rowOff>0</xdr:rowOff>
        </xdr:from>
        <xdr:to>
          <xdr:col>2</xdr:col>
          <xdr:colOff>0</xdr:colOff>
          <xdr:row>87</xdr:row>
          <xdr:rowOff>9525</xdr:rowOff>
        </xdr:to>
        <xdr:sp macro="" textlink="">
          <xdr:nvSpPr>
            <xdr:cNvPr id="3257" name="Drop Down 185" hidden="1">
              <a:extLst>
                <a:ext uri="{63B3BB69-23CF-44E3-9099-C40C66FF867C}">
                  <a14:compatExt spid="_x0000_s32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87</xdr:row>
          <xdr:rowOff>0</xdr:rowOff>
        </xdr:from>
        <xdr:to>
          <xdr:col>2</xdr:col>
          <xdr:colOff>0</xdr:colOff>
          <xdr:row>88</xdr:row>
          <xdr:rowOff>9525</xdr:rowOff>
        </xdr:to>
        <xdr:sp macro="" textlink="">
          <xdr:nvSpPr>
            <xdr:cNvPr id="3258" name="Drop Down 186" hidden="1">
              <a:extLst>
                <a:ext uri="{63B3BB69-23CF-44E3-9099-C40C66FF867C}">
                  <a14:compatExt spid="_x0000_s32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91</xdr:row>
          <xdr:rowOff>0</xdr:rowOff>
        </xdr:from>
        <xdr:to>
          <xdr:col>2</xdr:col>
          <xdr:colOff>0</xdr:colOff>
          <xdr:row>92</xdr:row>
          <xdr:rowOff>9525</xdr:rowOff>
        </xdr:to>
        <xdr:sp macro="" textlink="">
          <xdr:nvSpPr>
            <xdr:cNvPr id="3259" name="Drop Down 187" hidden="1">
              <a:extLst>
                <a:ext uri="{63B3BB69-23CF-44E3-9099-C40C66FF867C}">
                  <a14:compatExt spid="_x0000_s32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92</xdr:row>
          <xdr:rowOff>0</xdr:rowOff>
        </xdr:from>
        <xdr:to>
          <xdr:col>2</xdr:col>
          <xdr:colOff>0</xdr:colOff>
          <xdr:row>93</xdr:row>
          <xdr:rowOff>9525</xdr:rowOff>
        </xdr:to>
        <xdr:sp macro="" textlink="">
          <xdr:nvSpPr>
            <xdr:cNvPr id="3268" name="Drop Down 196" hidden="1">
              <a:extLst>
                <a:ext uri="{63B3BB69-23CF-44E3-9099-C40C66FF867C}">
                  <a14:compatExt spid="_x0000_s32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93</xdr:row>
          <xdr:rowOff>0</xdr:rowOff>
        </xdr:from>
        <xdr:to>
          <xdr:col>2</xdr:col>
          <xdr:colOff>0</xdr:colOff>
          <xdr:row>94</xdr:row>
          <xdr:rowOff>9525</xdr:rowOff>
        </xdr:to>
        <xdr:sp macro="" textlink="">
          <xdr:nvSpPr>
            <xdr:cNvPr id="3269" name="Drop Down 197" hidden="1">
              <a:extLst>
                <a:ext uri="{63B3BB69-23CF-44E3-9099-C40C66FF867C}">
                  <a14:compatExt spid="_x0000_s32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94</xdr:row>
          <xdr:rowOff>0</xdr:rowOff>
        </xdr:from>
        <xdr:to>
          <xdr:col>2</xdr:col>
          <xdr:colOff>0</xdr:colOff>
          <xdr:row>95</xdr:row>
          <xdr:rowOff>9525</xdr:rowOff>
        </xdr:to>
        <xdr:sp macro="" textlink="">
          <xdr:nvSpPr>
            <xdr:cNvPr id="3270" name="Drop Down 198" hidden="1">
              <a:extLst>
                <a:ext uri="{63B3BB69-23CF-44E3-9099-C40C66FF867C}">
                  <a14:compatExt spid="_x0000_s32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95</xdr:row>
          <xdr:rowOff>0</xdr:rowOff>
        </xdr:from>
        <xdr:to>
          <xdr:col>2</xdr:col>
          <xdr:colOff>0</xdr:colOff>
          <xdr:row>96</xdr:row>
          <xdr:rowOff>9525</xdr:rowOff>
        </xdr:to>
        <xdr:sp macro="" textlink="">
          <xdr:nvSpPr>
            <xdr:cNvPr id="3271" name="Drop Down 199" hidden="1">
              <a:extLst>
                <a:ext uri="{63B3BB69-23CF-44E3-9099-C40C66FF867C}">
                  <a14:compatExt spid="_x0000_s32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96</xdr:row>
          <xdr:rowOff>0</xdr:rowOff>
        </xdr:from>
        <xdr:to>
          <xdr:col>2</xdr:col>
          <xdr:colOff>0</xdr:colOff>
          <xdr:row>97</xdr:row>
          <xdr:rowOff>9525</xdr:rowOff>
        </xdr:to>
        <xdr:sp macro="" textlink="">
          <xdr:nvSpPr>
            <xdr:cNvPr id="3272" name="Drop Down 200" hidden="1">
              <a:extLst>
                <a:ext uri="{63B3BB69-23CF-44E3-9099-C40C66FF867C}">
                  <a14:compatExt spid="_x0000_s32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97</xdr:row>
          <xdr:rowOff>0</xdr:rowOff>
        </xdr:from>
        <xdr:to>
          <xdr:col>2</xdr:col>
          <xdr:colOff>0</xdr:colOff>
          <xdr:row>98</xdr:row>
          <xdr:rowOff>9525</xdr:rowOff>
        </xdr:to>
        <xdr:sp macro="" textlink="">
          <xdr:nvSpPr>
            <xdr:cNvPr id="3273" name="Drop Down 201" hidden="1">
              <a:extLst>
                <a:ext uri="{63B3BB69-23CF-44E3-9099-C40C66FF867C}">
                  <a14:compatExt spid="_x0000_s32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98</xdr:row>
          <xdr:rowOff>0</xdr:rowOff>
        </xdr:from>
        <xdr:to>
          <xdr:col>2</xdr:col>
          <xdr:colOff>0</xdr:colOff>
          <xdr:row>99</xdr:row>
          <xdr:rowOff>9525</xdr:rowOff>
        </xdr:to>
        <xdr:sp macro="" textlink="">
          <xdr:nvSpPr>
            <xdr:cNvPr id="3274" name="Drop Down 202" hidden="1">
              <a:extLst>
                <a:ext uri="{63B3BB69-23CF-44E3-9099-C40C66FF867C}">
                  <a14:compatExt spid="_x0000_s32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53</xdr:row>
          <xdr:rowOff>0</xdr:rowOff>
        </xdr:from>
        <xdr:to>
          <xdr:col>2</xdr:col>
          <xdr:colOff>0</xdr:colOff>
          <xdr:row>54</xdr:row>
          <xdr:rowOff>9525</xdr:rowOff>
        </xdr:to>
        <xdr:sp macro="" textlink="">
          <xdr:nvSpPr>
            <xdr:cNvPr id="3344" name="Drop Down 272" hidden="1">
              <a:extLst>
                <a:ext uri="{63B3BB69-23CF-44E3-9099-C40C66FF867C}">
                  <a14:compatExt spid="_x0000_s33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54</xdr:row>
          <xdr:rowOff>0</xdr:rowOff>
        </xdr:from>
        <xdr:to>
          <xdr:col>2</xdr:col>
          <xdr:colOff>0</xdr:colOff>
          <xdr:row>55</xdr:row>
          <xdr:rowOff>9525</xdr:rowOff>
        </xdr:to>
        <xdr:sp macro="" textlink="">
          <xdr:nvSpPr>
            <xdr:cNvPr id="3348" name="Drop Down 276" hidden="1">
              <a:extLst>
                <a:ext uri="{63B3BB69-23CF-44E3-9099-C40C66FF867C}">
                  <a14:compatExt spid="_x0000_s33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63</xdr:row>
          <xdr:rowOff>0</xdr:rowOff>
        </xdr:from>
        <xdr:to>
          <xdr:col>2</xdr:col>
          <xdr:colOff>0</xdr:colOff>
          <xdr:row>64</xdr:row>
          <xdr:rowOff>9525</xdr:rowOff>
        </xdr:to>
        <xdr:sp macro="" textlink="">
          <xdr:nvSpPr>
            <xdr:cNvPr id="3352" name="Drop Down 280" hidden="1">
              <a:extLst>
                <a:ext uri="{63B3BB69-23CF-44E3-9099-C40C66FF867C}">
                  <a14:compatExt spid="_x0000_s3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64</xdr:row>
          <xdr:rowOff>0</xdr:rowOff>
        </xdr:from>
        <xdr:to>
          <xdr:col>2</xdr:col>
          <xdr:colOff>0</xdr:colOff>
          <xdr:row>65</xdr:row>
          <xdr:rowOff>9525</xdr:rowOff>
        </xdr:to>
        <xdr:sp macro="" textlink="">
          <xdr:nvSpPr>
            <xdr:cNvPr id="3353" name="Drop Down 281" hidden="1">
              <a:extLst>
                <a:ext uri="{63B3BB69-23CF-44E3-9099-C40C66FF867C}">
                  <a14:compatExt spid="_x0000_s33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65</xdr:row>
          <xdr:rowOff>0</xdr:rowOff>
        </xdr:from>
        <xdr:to>
          <xdr:col>2</xdr:col>
          <xdr:colOff>0</xdr:colOff>
          <xdr:row>66</xdr:row>
          <xdr:rowOff>9525</xdr:rowOff>
        </xdr:to>
        <xdr:sp macro="" textlink="">
          <xdr:nvSpPr>
            <xdr:cNvPr id="3354" name="Drop Down 282" hidden="1">
              <a:extLst>
                <a:ext uri="{63B3BB69-23CF-44E3-9099-C40C66FF867C}">
                  <a14:compatExt spid="_x0000_s33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74</xdr:row>
          <xdr:rowOff>0</xdr:rowOff>
        </xdr:from>
        <xdr:to>
          <xdr:col>2</xdr:col>
          <xdr:colOff>0</xdr:colOff>
          <xdr:row>75</xdr:row>
          <xdr:rowOff>9525</xdr:rowOff>
        </xdr:to>
        <xdr:sp macro="" textlink="">
          <xdr:nvSpPr>
            <xdr:cNvPr id="3355" name="Drop Down 283" hidden="1">
              <a:extLst>
                <a:ext uri="{63B3BB69-23CF-44E3-9099-C40C66FF867C}">
                  <a14:compatExt spid="_x0000_s33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75</xdr:row>
          <xdr:rowOff>0</xdr:rowOff>
        </xdr:from>
        <xdr:to>
          <xdr:col>2</xdr:col>
          <xdr:colOff>0</xdr:colOff>
          <xdr:row>76</xdr:row>
          <xdr:rowOff>9525</xdr:rowOff>
        </xdr:to>
        <xdr:sp macro="" textlink="">
          <xdr:nvSpPr>
            <xdr:cNvPr id="3356" name="Drop Down 284" hidden="1">
              <a:extLst>
                <a:ext uri="{63B3BB69-23CF-44E3-9099-C40C66FF867C}">
                  <a14:compatExt spid="_x0000_s33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76</xdr:row>
          <xdr:rowOff>0</xdr:rowOff>
        </xdr:from>
        <xdr:to>
          <xdr:col>2</xdr:col>
          <xdr:colOff>0</xdr:colOff>
          <xdr:row>77</xdr:row>
          <xdr:rowOff>9525</xdr:rowOff>
        </xdr:to>
        <xdr:sp macro="" textlink="">
          <xdr:nvSpPr>
            <xdr:cNvPr id="3357" name="Drop Down 285" hidden="1">
              <a:extLst>
                <a:ext uri="{63B3BB69-23CF-44E3-9099-C40C66FF867C}">
                  <a14:compatExt spid="_x0000_s33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</xdr:row>
          <xdr:rowOff>0</xdr:rowOff>
        </xdr:from>
        <xdr:to>
          <xdr:col>2</xdr:col>
          <xdr:colOff>0</xdr:colOff>
          <xdr:row>17</xdr:row>
          <xdr:rowOff>9525</xdr:rowOff>
        </xdr:to>
        <xdr:sp macro="" textlink="">
          <xdr:nvSpPr>
            <xdr:cNvPr id="3179" name="Drop Down 107" hidden="1">
              <a:extLst>
                <a:ext uri="{63B3BB69-23CF-44E3-9099-C40C66FF867C}">
                  <a14:compatExt spid="_x0000_s3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17</xdr:row>
          <xdr:rowOff>0</xdr:rowOff>
        </xdr:from>
        <xdr:to>
          <xdr:col>2</xdr:col>
          <xdr:colOff>0</xdr:colOff>
          <xdr:row>18</xdr:row>
          <xdr:rowOff>9525</xdr:rowOff>
        </xdr:to>
        <xdr:sp macro="" textlink="">
          <xdr:nvSpPr>
            <xdr:cNvPr id="3180" name="Drop Down 108" hidden="1">
              <a:extLst>
                <a:ext uri="{63B3BB69-23CF-44E3-9099-C40C66FF867C}">
                  <a14:compatExt spid="_x0000_s31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18</xdr:row>
          <xdr:rowOff>0</xdr:rowOff>
        </xdr:from>
        <xdr:to>
          <xdr:col>2</xdr:col>
          <xdr:colOff>0</xdr:colOff>
          <xdr:row>19</xdr:row>
          <xdr:rowOff>9525</xdr:rowOff>
        </xdr:to>
        <xdr:sp macro="" textlink="">
          <xdr:nvSpPr>
            <xdr:cNvPr id="3181" name="Drop Down 109" hidden="1">
              <a:extLst>
                <a:ext uri="{63B3BB69-23CF-44E3-9099-C40C66FF867C}">
                  <a14:compatExt spid="_x0000_s3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19</xdr:row>
          <xdr:rowOff>0</xdr:rowOff>
        </xdr:from>
        <xdr:to>
          <xdr:col>2</xdr:col>
          <xdr:colOff>0</xdr:colOff>
          <xdr:row>20</xdr:row>
          <xdr:rowOff>9525</xdr:rowOff>
        </xdr:to>
        <xdr:sp macro="" textlink="">
          <xdr:nvSpPr>
            <xdr:cNvPr id="3233" name="Drop Down 161" hidden="1">
              <a:extLst>
                <a:ext uri="{63B3BB69-23CF-44E3-9099-C40C66FF867C}">
                  <a14:compatExt spid="_x0000_s32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20</xdr:row>
          <xdr:rowOff>0</xdr:rowOff>
        </xdr:from>
        <xdr:to>
          <xdr:col>2</xdr:col>
          <xdr:colOff>0</xdr:colOff>
          <xdr:row>21</xdr:row>
          <xdr:rowOff>9525</xdr:rowOff>
        </xdr:to>
        <xdr:sp macro="" textlink="">
          <xdr:nvSpPr>
            <xdr:cNvPr id="3235" name="Drop Down 163" hidden="1">
              <a:extLst>
                <a:ext uri="{63B3BB69-23CF-44E3-9099-C40C66FF867C}">
                  <a14:compatExt spid="_x0000_s32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0</xdr:rowOff>
        </xdr:from>
        <xdr:to>
          <xdr:col>2</xdr:col>
          <xdr:colOff>0</xdr:colOff>
          <xdr:row>22</xdr:row>
          <xdr:rowOff>9525</xdr:rowOff>
        </xdr:to>
        <xdr:sp macro="" textlink="">
          <xdr:nvSpPr>
            <xdr:cNvPr id="3234" name="Drop Down 162" hidden="1">
              <a:extLst>
                <a:ext uri="{63B3BB69-23CF-44E3-9099-C40C66FF867C}">
                  <a14:compatExt spid="_x0000_s32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32</xdr:row>
          <xdr:rowOff>0</xdr:rowOff>
        </xdr:from>
        <xdr:to>
          <xdr:col>2</xdr:col>
          <xdr:colOff>0</xdr:colOff>
          <xdr:row>33</xdr:row>
          <xdr:rowOff>9525</xdr:rowOff>
        </xdr:to>
        <xdr:sp macro="" textlink="">
          <xdr:nvSpPr>
            <xdr:cNvPr id="3237" name="Drop Down 165" hidden="1">
              <a:extLst>
                <a:ext uri="{63B3BB69-23CF-44E3-9099-C40C66FF867C}">
                  <a14:compatExt spid="_x0000_s32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43</xdr:row>
          <xdr:rowOff>0</xdr:rowOff>
        </xdr:from>
        <xdr:to>
          <xdr:col>2</xdr:col>
          <xdr:colOff>0</xdr:colOff>
          <xdr:row>44</xdr:row>
          <xdr:rowOff>9525</xdr:rowOff>
        </xdr:to>
        <xdr:sp macro="" textlink="">
          <xdr:nvSpPr>
            <xdr:cNvPr id="3240" name="Drop Down 168" hidden="1">
              <a:extLst>
                <a:ext uri="{63B3BB69-23CF-44E3-9099-C40C66FF867C}">
                  <a14:compatExt spid="_x0000_s32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2</xdr:col>
          <xdr:colOff>0</xdr:colOff>
          <xdr:row>9</xdr:row>
          <xdr:rowOff>0</xdr:rowOff>
        </xdr:to>
        <xdr:sp macro="" textlink="">
          <xdr:nvSpPr>
            <xdr:cNvPr id="3418" name="Drop Down 346" hidden="1">
              <a:extLst>
                <a:ext uri="{63B3BB69-23CF-44E3-9099-C40C66FF867C}">
                  <a14:compatExt spid="_x0000_s34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</xdr:colOff>
      <xdr:row>0</xdr:row>
      <xdr:rowOff>0</xdr:rowOff>
    </xdr:from>
    <xdr:to>
      <xdr:col>5</xdr:col>
      <xdr:colOff>981075</xdr:colOff>
      <xdr:row>1</xdr:row>
      <xdr:rowOff>0</xdr:rowOff>
    </xdr:to>
    <xdr:pic>
      <xdr:nvPicPr>
        <xdr:cNvPr id="167974" name="Picture 1" descr="true-natural-bodybuildi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24225" y="0"/>
          <a:ext cx="4895850" cy="1885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0.xml"/><Relationship Id="rId21" Type="http://schemas.openxmlformats.org/officeDocument/2006/relationships/ctrlProp" Target="../ctrlProps/ctrlProp15.xml"/><Relationship Id="rId42" Type="http://schemas.openxmlformats.org/officeDocument/2006/relationships/ctrlProp" Target="../ctrlProps/ctrlProp36.xml"/><Relationship Id="rId47" Type="http://schemas.openxmlformats.org/officeDocument/2006/relationships/ctrlProp" Target="../ctrlProps/ctrlProp41.xml"/><Relationship Id="rId63" Type="http://schemas.openxmlformats.org/officeDocument/2006/relationships/ctrlProp" Target="../ctrlProps/ctrlProp57.xml"/><Relationship Id="rId68" Type="http://schemas.openxmlformats.org/officeDocument/2006/relationships/ctrlProp" Target="../ctrlProps/ctrlProp62.xml"/><Relationship Id="rId7" Type="http://schemas.openxmlformats.org/officeDocument/2006/relationships/ctrlProp" Target="../ctrlProps/ctrlProp1.xml"/><Relationship Id="rId71" Type="http://schemas.openxmlformats.org/officeDocument/2006/relationships/ctrlProp" Target="../ctrlProps/ctrlProp65.xml"/><Relationship Id="rId2" Type="http://schemas.openxmlformats.org/officeDocument/2006/relationships/hyperlink" Target="http://en.wikipedia.org/wiki/Dietary_Reference_Intake" TargetMode="External"/><Relationship Id="rId16" Type="http://schemas.openxmlformats.org/officeDocument/2006/relationships/ctrlProp" Target="../ctrlProps/ctrlProp10.xml"/><Relationship Id="rId29" Type="http://schemas.openxmlformats.org/officeDocument/2006/relationships/ctrlProp" Target="../ctrlProps/ctrlProp23.xml"/><Relationship Id="rId11" Type="http://schemas.openxmlformats.org/officeDocument/2006/relationships/ctrlProp" Target="../ctrlProps/ctrlProp5.xml"/><Relationship Id="rId24" Type="http://schemas.openxmlformats.org/officeDocument/2006/relationships/ctrlProp" Target="../ctrlProps/ctrlProp18.xml"/><Relationship Id="rId32" Type="http://schemas.openxmlformats.org/officeDocument/2006/relationships/ctrlProp" Target="../ctrlProps/ctrlProp26.xml"/><Relationship Id="rId37" Type="http://schemas.openxmlformats.org/officeDocument/2006/relationships/ctrlProp" Target="../ctrlProps/ctrlProp31.xml"/><Relationship Id="rId40" Type="http://schemas.openxmlformats.org/officeDocument/2006/relationships/ctrlProp" Target="../ctrlProps/ctrlProp34.xml"/><Relationship Id="rId45" Type="http://schemas.openxmlformats.org/officeDocument/2006/relationships/ctrlProp" Target="../ctrlProps/ctrlProp39.xml"/><Relationship Id="rId53" Type="http://schemas.openxmlformats.org/officeDocument/2006/relationships/ctrlProp" Target="../ctrlProps/ctrlProp47.xml"/><Relationship Id="rId58" Type="http://schemas.openxmlformats.org/officeDocument/2006/relationships/ctrlProp" Target="../ctrlProps/ctrlProp52.xml"/><Relationship Id="rId66" Type="http://schemas.openxmlformats.org/officeDocument/2006/relationships/ctrlProp" Target="../ctrlProps/ctrlProp60.xml"/><Relationship Id="rId5" Type="http://schemas.openxmlformats.org/officeDocument/2006/relationships/drawing" Target="../drawings/drawing1.xml"/><Relationship Id="rId61" Type="http://schemas.openxmlformats.org/officeDocument/2006/relationships/ctrlProp" Target="../ctrlProps/ctrlProp55.xml"/><Relationship Id="rId19" Type="http://schemas.openxmlformats.org/officeDocument/2006/relationships/ctrlProp" Target="../ctrlProps/ctrlProp13.xml"/><Relationship Id="rId14" Type="http://schemas.openxmlformats.org/officeDocument/2006/relationships/ctrlProp" Target="../ctrlProps/ctrlProp8.xml"/><Relationship Id="rId22" Type="http://schemas.openxmlformats.org/officeDocument/2006/relationships/ctrlProp" Target="../ctrlProps/ctrlProp16.xml"/><Relationship Id="rId27" Type="http://schemas.openxmlformats.org/officeDocument/2006/relationships/ctrlProp" Target="../ctrlProps/ctrlProp21.xml"/><Relationship Id="rId30" Type="http://schemas.openxmlformats.org/officeDocument/2006/relationships/ctrlProp" Target="../ctrlProps/ctrlProp24.xml"/><Relationship Id="rId35" Type="http://schemas.openxmlformats.org/officeDocument/2006/relationships/ctrlProp" Target="../ctrlProps/ctrlProp29.xml"/><Relationship Id="rId43" Type="http://schemas.openxmlformats.org/officeDocument/2006/relationships/ctrlProp" Target="../ctrlProps/ctrlProp37.xml"/><Relationship Id="rId48" Type="http://schemas.openxmlformats.org/officeDocument/2006/relationships/ctrlProp" Target="../ctrlProps/ctrlProp42.xml"/><Relationship Id="rId56" Type="http://schemas.openxmlformats.org/officeDocument/2006/relationships/ctrlProp" Target="../ctrlProps/ctrlProp50.xml"/><Relationship Id="rId64" Type="http://schemas.openxmlformats.org/officeDocument/2006/relationships/ctrlProp" Target="../ctrlProps/ctrlProp58.xml"/><Relationship Id="rId69" Type="http://schemas.openxmlformats.org/officeDocument/2006/relationships/ctrlProp" Target="../ctrlProps/ctrlProp63.xml"/><Relationship Id="rId8" Type="http://schemas.openxmlformats.org/officeDocument/2006/relationships/ctrlProp" Target="../ctrlProps/ctrlProp2.xml"/><Relationship Id="rId51" Type="http://schemas.openxmlformats.org/officeDocument/2006/relationships/ctrlProp" Target="../ctrlProps/ctrlProp45.xml"/><Relationship Id="rId72" Type="http://schemas.openxmlformats.org/officeDocument/2006/relationships/comments" Target="../comments1.xml"/><Relationship Id="rId3" Type="http://schemas.openxmlformats.org/officeDocument/2006/relationships/hyperlink" Target="http://www.true-natural-bodybuilding.com/" TargetMode="External"/><Relationship Id="rId12" Type="http://schemas.openxmlformats.org/officeDocument/2006/relationships/ctrlProp" Target="../ctrlProps/ctrlProp6.xml"/><Relationship Id="rId17" Type="http://schemas.openxmlformats.org/officeDocument/2006/relationships/ctrlProp" Target="../ctrlProps/ctrlProp11.xml"/><Relationship Id="rId25" Type="http://schemas.openxmlformats.org/officeDocument/2006/relationships/ctrlProp" Target="../ctrlProps/ctrlProp19.xml"/><Relationship Id="rId33" Type="http://schemas.openxmlformats.org/officeDocument/2006/relationships/ctrlProp" Target="../ctrlProps/ctrlProp27.xml"/><Relationship Id="rId38" Type="http://schemas.openxmlformats.org/officeDocument/2006/relationships/ctrlProp" Target="../ctrlProps/ctrlProp32.xml"/><Relationship Id="rId46" Type="http://schemas.openxmlformats.org/officeDocument/2006/relationships/ctrlProp" Target="../ctrlProps/ctrlProp40.xml"/><Relationship Id="rId59" Type="http://schemas.openxmlformats.org/officeDocument/2006/relationships/ctrlProp" Target="../ctrlProps/ctrlProp53.xml"/><Relationship Id="rId67" Type="http://schemas.openxmlformats.org/officeDocument/2006/relationships/ctrlProp" Target="../ctrlProps/ctrlProp61.xml"/><Relationship Id="rId20" Type="http://schemas.openxmlformats.org/officeDocument/2006/relationships/ctrlProp" Target="../ctrlProps/ctrlProp14.xml"/><Relationship Id="rId41" Type="http://schemas.openxmlformats.org/officeDocument/2006/relationships/ctrlProp" Target="../ctrlProps/ctrlProp35.xml"/><Relationship Id="rId54" Type="http://schemas.openxmlformats.org/officeDocument/2006/relationships/ctrlProp" Target="../ctrlProps/ctrlProp48.xml"/><Relationship Id="rId62" Type="http://schemas.openxmlformats.org/officeDocument/2006/relationships/ctrlProp" Target="../ctrlProps/ctrlProp56.xml"/><Relationship Id="rId70" Type="http://schemas.openxmlformats.org/officeDocument/2006/relationships/ctrlProp" Target="../ctrlProps/ctrlProp64.xml"/><Relationship Id="rId1" Type="http://schemas.openxmlformats.org/officeDocument/2006/relationships/hyperlink" Target="http://en.wikipedia.org/wiki/Dietary_Reference_Intake" TargetMode="External"/><Relationship Id="rId6" Type="http://schemas.openxmlformats.org/officeDocument/2006/relationships/vmlDrawing" Target="../drawings/vmlDrawing1.vml"/><Relationship Id="rId15" Type="http://schemas.openxmlformats.org/officeDocument/2006/relationships/ctrlProp" Target="../ctrlProps/ctrlProp9.xml"/><Relationship Id="rId23" Type="http://schemas.openxmlformats.org/officeDocument/2006/relationships/ctrlProp" Target="../ctrlProps/ctrlProp17.xml"/><Relationship Id="rId28" Type="http://schemas.openxmlformats.org/officeDocument/2006/relationships/ctrlProp" Target="../ctrlProps/ctrlProp22.xml"/><Relationship Id="rId36" Type="http://schemas.openxmlformats.org/officeDocument/2006/relationships/ctrlProp" Target="../ctrlProps/ctrlProp30.xml"/><Relationship Id="rId49" Type="http://schemas.openxmlformats.org/officeDocument/2006/relationships/ctrlProp" Target="../ctrlProps/ctrlProp43.xml"/><Relationship Id="rId57" Type="http://schemas.openxmlformats.org/officeDocument/2006/relationships/ctrlProp" Target="../ctrlProps/ctrlProp51.xml"/><Relationship Id="rId10" Type="http://schemas.openxmlformats.org/officeDocument/2006/relationships/ctrlProp" Target="../ctrlProps/ctrlProp4.xml"/><Relationship Id="rId31" Type="http://schemas.openxmlformats.org/officeDocument/2006/relationships/ctrlProp" Target="../ctrlProps/ctrlProp25.xml"/><Relationship Id="rId44" Type="http://schemas.openxmlformats.org/officeDocument/2006/relationships/ctrlProp" Target="../ctrlProps/ctrlProp38.xml"/><Relationship Id="rId52" Type="http://schemas.openxmlformats.org/officeDocument/2006/relationships/ctrlProp" Target="../ctrlProps/ctrlProp46.xml"/><Relationship Id="rId60" Type="http://schemas.openxmlformats.org/officeDocument/2006/relationships/ctrlProp" Target="../ctrlProps/ctrlProp54.xml"/><Relationship Id="rId65" Type="http://schemas.openxmlformats.org/officeDocument/2006/relationships/ctrlProp" Target="../ctrlProps/ctrlProp59.xml"/><Relationship Id="rId4" Type="http://schemas.openxmlformats.org/officeDocument/2006/relationships/printerSettings" Target="../printerSettings/printerSettings1.bin"/><Relationship Id="rId9" Type="http://schemas.openxmlformats.org/officeDocument/2006/relationships/ctrlProp" Target="../ctrlProps/ctrlProp3.xml"/><Relationship Id="rId13" Type="http://schemas.openxmlformats.org/officeDocument/2006/relationships/ctrlProp" Target="../ctrlProps/ctrlProp7.xml"/><Relationship Id="rId18" Type="http://schemas.openxmlformats.org/officeDocument/2006/relationships/ctrlProp" Target="../ctrlProps/ctrlProp12.xml"/><Relationship Id="rId39" Type="http://schemas.openxmlformats.org/officeDocument/2006/relationships/ctrlProp" Target="../ctrlProps/ctrlProp33.xml"/><Relationship Id="rId34" Type="http://schemas.openxmlformats.org/officeDocument/2006/relationships/ctrlProp" Target="../ctrlProps/ctrlProp28.xml"/><Relationship Id="rId50" Type="http://schemas.openxmlformats.org/officeDocument/2006/relationships/ctrlProp" Target="../ctrlProps/ctrlProp44.xml"/><Relationship Id="rId55" Type="http://schemas.openxmlformats.org/officeDocument/2006/relationships/ctrlProp" Target="../ctrlProps/ctrlProp4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true-natural-bodybuilding.com/graf/diet-plan-true-natural-bodybuilding.xls" TargetMode="External"/><Relationship Id="rId1" Type="http://schemas.openxmlformats.org/officeDocument/2006/relationships/hyperlink" Target="http://www.true-natural-bodybuilding.com/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true-natural-bodybuilding.com/diet-plan-excel-demo/diet-plan-excel-sheet-demo-video.wmv" TargetMode="External"/><Relationship Id="rId3" Type="http://schemas.openxmlformats.org/officeDocument/2006/relationships/hyperlink" Target="http://www.true-natural-bodybuilding.com/get-big.html" TargetMode="External"/><Relationship Id="rId7" Type="http://schemas.openxmlformats.org/officeDocument/2006/relationships/hyperlink" Target="http://www.true-natural-bodybuilding.com/diet-plan-excel-demo/diet-plan-excel-sheet-demo-video.html" TargetMode="External"/><Relationship Id="rId2" Type="http://schemas.openxmlformats.org/officeDocument/2006/relationships/hyperlink" Target="http://www.true-natural-bodybuilding.com/bodyfat.html" TargetMode="External"/><Relationship Id="rId1" Type="http://schemas.openxmlformats.org/officeDocument/2006/relationships/hyperlink" Target="http://www.true-natural-bodybuilding.com/" TargetMode="External"/><Relationship Id="rId6" Type="http://schemas.openxmlformats.org/officeDocument/2006/relationships/hyperlink" Target="http://www.true-natural-bodybuilding.com/diet-plan-excel-demo/diet-plan-excel-sheet-demo-video.wmv" TargetMode="External"/><Relationship Id="rId11" Type="http://schemas.openxmlformats.org/officeDocument/2006/relationships/comments" Target="../comments2.xml"/><Relationship Id="rId5" Type="http://schemas.openxmlformats.org/officeDocument/2006/relationships/hyperlink" Target="http://www.true-natural-bodybuilding.com/diet-plan-excel-demo/diet-plan-excel-sheet-demo-video.html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true-natural-bodybuilding.com/bodyfat.html" TargetMode="External"/><Relationship Id="rId9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rue-natural-bodybuilding.com/graf/more-products-tnbb.xl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true-natural-bodybuilding.com/injuries.html" TargetMode="External"/><Relationship Id="rId13" Type="http://schemas.openxmlformats.org/officeDocument/2006/relationships/hyperlink" Target="http://www.true-natural-bodybuilding.com/" TargetMode="External"/><Relationship Id="rId3" Type="http://schemas.openxmlformats.org/officeDocument/2006/relationships/hyperlink" Target="http://www.true-natural-bodybuilding.com/supplements.html" TargetMode="External"/><Relationship Id="rId7" Type="http://schemas.openxmlformats.org/officeDocument/2006/relationships/hyperlink" Target="http://www.true-natural-bodybuilding.com/bodyfat.html" TargetMode="External"/><Relationship Id="rId12" Type="http://schemas.openxmlformats.org/officeDocument/2006/relationships/hyperlink" Target="http://www.true-natural-bodybuilding.com/" TargetMode="External"/><Relationship Id="rId2" Type="http://schemas.openxmlformats.org/officeDocument/2006/relationships/hyperlink" Target="http://www.true-natural-bodybuilding.com/nutrition.html" TargetMode="External"/><Relationship Id="rId1" Type="http://schemas.openxmlformats.org/officeDocument/2006/relationships/hyperlink" Target="http://www.true-natural-bodybuilding.com/" TargetMode="External"/><Relationship Id="rId6" Type="http://schemas.openxmlformats.org/officeDocument/2006/relationships/hyperlink" Target="http://www.true-natural-bodybuilding.com/steroids.html" TargetMode="External"/><Relationship Id="rId11" Type="http://schemas.openxmlformats.org/officeDocument/2006/relationships/hyperlink" Target="http://www.true-natural-bodybuilding.com/" TargetMode="External"/><Relationship Id="rId5" Type="http://schemas.openxmlformats.org/officeDocument/2006/relationships/hyperlink" Target="http://www.true-natural-bodybuilding.com/gym-equipment.html" TargetMode="External"/><Relationship Id="rId10" Type="http://schemas.openxmlformats.org/officeDocument/2006/relationships/hyperlink" Target="http://www.true-natural-bodybuilding.com/" TargetMode="External"/><Relationship Id="rId4" Type="http://schemas.openxmlformats.org/officeDocument/2006/relationships/hyperlink" Target="http://www.true-natural-bodybuilding.com/training.html" TargetMode="External"/><Relationship Id="rId9" Type="http://schemas.openxmlformats.org/officeDocument/2006/relationships/hyperlink" Target="http://www.true-natural-bodybuilding.com/aboutme.html" TargetMode="External"/><Relationship Id="rId1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Q112"/>
  <sheetViews>
    <sheetView showGridLines="0" workbookViewId="0">
      <pane xSplit="4" ySplit="14" topLeftCell="E102" activePane="bottomRight" state="frozen"/>
      <selection pane="topRight" activeCell="E1" sqref="E1"/>
      <selection pane="bottomLeft" activeCell="A15" sqref="A15"/>
      <selection pane="bottomRight" activeCell="C48" sqref="C48"/>
    </sheetView>
  </sheetViews>
  <sheetFormatPr defaultColWidth="8.85546875" defaultRowHeight="12.75" x14ac:dyDescent="0.2"/>
  <cols>
    <col min="1" max="1" width="21" style="171" customWidth="1"/>
    <col min="2" max="2" width="21.28515625" style="171" customWidth="1"/>
    <col min="3" max="3" width="12.28515625" style="171" bestFit="1" customWidth="1"/>
    <col min="4" max="4" width="10.140625" style="171" customWidth="1"/>
    <col min="5" max="5" width="11.7109375" style="171" customWidth="1"/>
    <col min="6" max="6" width="10.28515625" style="171" customWidth="1"/>
    <col min="7" max="7" width="9" style="171" customWidth="1"/>
    <col min="8" max="8" width="10.7109375" style="171" customWidth="1"/>
    <col min="9" max="33" width="11.7109375" style="171" customWidth="1"/>
    <col min="34" max="34" width="15.7109375" style="171" bestFit="1" customWidth="1"/>
    <col min="35" max="35" width="15.28515625" style="171" bestFit="1" customWidth="1"/>
    <col min="36" max="36" width="15.140625" style="171" bestFit="1" customWidth="1"/>
    <col min="37" max="37" width="13.85546875" style="171" bestFit="1" customWidth="1"/>
    <col min="38" max="38" width="11.7109375" style="171" customWidth="1"/>
    <col min="39" max="39" width="14.28515625" style="171" bestFit="1" customWidth="1"/>
    <col min="40" max="40" width="13.85546875" style="171" bestFit="1" customWidth="1"/>
    <col min="41" max="41" width="100.7109375" style="171" customWidth="1"/>
    <col min="42" max="42" width="28.7109375" style="171" customWidth="1"/>
    <col min="43" max="43" width="15.140625" style="171" bestFit="1" customWidth="1"/>
    <col min="44" max="16384" width="8.85546875" style="171"/>
  </cols>
  <sheetData>
    <row r="1" spans="1:43" ht="15" x14ac:dyDescent="0.2">
      <c r="A1" s="499" t="s">
        <v>66</v>
      </c>
      <c r="B1" s="499"/>
      <c r="C1" s="301" t="s">
        <v>96</v>
      </c>
      <c r="D1" s="302"/>
      <c r="E1" s="303" t="s">
        <v>140</v>
      </c>
      <c r="F1" s="304"/>
      <c r="G1" s="302"/>
      <c r="H1" s="508" t="s">
        <v>143</v>
      </c>
      <c r="I1" s="509"/>
      <c r="J1" s="508" t="s">
        <v>97</v>
      </c>
      <c r="K1" s="509"/>
      <c r="L1" s="506" t="s">
        <v>142</v>
      </c>
      <c r="M1" s="507"/>
      <c r="N1" s="303" t="s">
        <v>63</v>
      </c>
      <c r="O1" s="23" t="s">
        <v>246</v>
      </c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446"/>
    </row>
    <row r="2" spans="1:43" ht="14.25" x14ac:dyDescent="0.2">
      <c r="A2" s="305" t="s">
        <v>230</v>
      </c>
      <c r="B2" s="25"/>
      <c r="C2" s="67" t="s">
        <v>334</v>
      </c>
      <c r="D2" s="26" t="s">
        <v>157</v>
      </c>
      <c r="E2" s="30" t="s">
        <v>138</v>
      </c>
      <c r="F2" s="354">
        <f>IF(C4=0,0,(10000*C5)/(C4*C4))</f>
        <v>24.577867151840149</v>
      </c>
      <c r="G2" s="26" t="s">
        <v>167</v>
      </c>
      <c r="H2" s="510" t="s">
        <v>144</v>
      </c>
      <c r="I2" s="511"/>
      <c r="J2" s="512" t="s">
        <v>145</v>
      </c>
      <c r="K2" s="513"/>
      <c r="L2" s="514" t="s">
        <v>180</v>
      </c>
      <c r="M2" s="515"/>
      <c r="N2" s="84" t="s">
        <v>248</v>
      </c>
      <c r="O2" s="25"/>
      <c r="P2" s="25"/>
      <c r="Q2" s="25"/>
      <c r="R2" s="25"/>
      <c r="S2" s="25"/>
      <c r="T2" s="25"/>
      <c r="U2" s="79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447"/>
    </row>
    <row r="3" spans="1:43" ht="14.25" x14ac:dyDescent="0.2">
      <c r="A3" s="306" t="s">
        <v>103</v>
      </c>
      <c r="B3" s="25"/>
      <c r="C3" s="68">
        <v>36</v>
      </c>
      <c r="D3" s="26" t="s">
        <v>158</v>
      </c>
      <c r="E3" s="24" t="s">
        <v>139</v>
      </c>
      <c r="F3" s="354">
        <f>IF(ISNUMBER(C6),IF(C4=0,0,(10000*C7)/(C4*C4)),"?")</f>
        <v>21.382744422100927</v>
      </c>
      <c r="G3" s="26" t="s">
        <v>168</v>
      </c>
      <c r="H3" s="504" t="s">
        <v>204</v>
      </c>
      <c r="I3" s="505"/>
      <c r="J3" s="495" t="s">
        <v>193</v>
      </c>
      <c r="K3" s="496"/>
      <c r="L3" s="497" t="s">
        <v>193</v>
      </c>
      <c r="M3" s="498"/>
      <c r="N3" s="81">
        <v>1.2</v>
      </c>
      <c r="O3" s="27" t="s">
        <v>225</v>
      </c>
      <c r="P3" s="27"/>
      <c r="Q3" s="27"/>
      <c r="R3" s="27"/>
      <c r="S3" s="25"/>
      <c r="T3" s="25"/>
      <c r="U3" s="79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447"/>
    </row>
    <row r="4" spans="1:43" x14ac:dyDescent="0.2">
      <c r="A4" s="306" t="s">
        <v>104</v>
      </c>
      <c r="B4" s="29" t="s">
        <v>84</v>
      </c>
      <c r="C4" s="68">
        <v>177</v>
      </c>
      <c r="D4" s="26" t="s">
        <v>162</v>
      </c>
      <c r="E4" s="231" t="s">
        <v>141</v>
      </c>
      <c r="F4" s="4"/>
      <c r="G4" s="36"/>
      <c r="H4" s="25"/>
      <c r="I4" s="26"/>
      <c r="J4" s="364"/>
      <c r="K4" s="365"/>
      <c r="L4" s="370"/>
      <c r="M4" s="370"/>
      <c r="N4" s="81">
        <v>1.375</v>
      </c>
      <c r="O4" s="27" t="s">
        <v>226</v>
      </c>
      <c r="P4" s="27"/>
      <c r="Q4" s="27"/>
      <c r="R4" s="27"/>
      <c r="S4" s="25"/>
      <c r="T4" s="25"/>
      <c r="U4" s="79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447"/>
    </row>
    <row r="5" spans="1:43" x14ac:dyDescent="0.2">
      <c r="A5" s="307" t="s">
        <v>231</v>
      </c>
      <c r="B5" s="29" t="s">
        <v>85</v>
      </c>
      <c r="C5" s="69">
        <v>77</v>
      </c>
      <c r="D5" s="26" t="s">
        <v>163</v>
      </c>
      <c r="E5" s="24" t="s">
        <v>95</v>
      </c>
      <c r="F5" s="25"/>
      <c r="G5" s="61"/>
      <c r="H5" s="412">
        <f>IF(ISNUMBER(C6),370+(21.6*C7),"?")</f>
        <v>1816.9839999999999</v>
      </c>
      <c r="I5" s="26" t="s">
        <v>86</v>
      </c>
      <c r="J5" s="346">
        <f>IF(OR(C2="F",C2="f",C2="Female",C2="female"),9.99*C5+6.25*C4-4.92*C3-161,9.99*C5+6.25*C4-4.92*C3+5)</f>
        <v>1703.3600000000001</v>
      </c>
      <c r="K5" s="365" t="s">
        <v>86</v>
      </c>
      <c r="L5" s="414">
        <f>IF(OR(C2="F",C2="f",C2="Female",C2="female"),655.0955+(9.5634*C5)+(1.8496*C4)-(4.6756*C3),66.473+(13.7516*C5)+(5.0033*C4)-(6.755*C3))</f>
        <v>1767.7502999999999</v>
      </c>
      <c r="M5" s="128" t="s">
        <v>86</v>
      </c>
      <c r="N5" s="81">
        <v>1.55</v>
      </c>
      <c r="O5" s="27" t="s">
        <v>227</v>
      </c>
      <c r="P5" s="27"/>
      <c r="Q5" s="27"/>
      <c r="R5" s="27"/>
      <c r="S5" s="25"/>
      <c r="T5" s="25"/>
      <c r="U5" s="79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447"/>
    </row>
    <row r="6" spans="1:43" x14ac:dyDescent="0.2">
      <c r="A6" s="307" t="s">
        <v>105</v>
      </c>
      <c r="B6" s="355" t="s">
        <v>205</v>
      </c>
      <c r="C6" s="70">
        <v>13</v>
      </c>
      <c r="D6" s="26" t="s">
        <v>161</v>
      </c>
      <c r="E6" s="129" t="s">
        <v>100</v>
      </c>
      <c r="F6" s="130"/>
      <c r="G6" s="130"/>
      <c r="H6" s="416">
        <f>IF(ISNUMBER(C6),H5*C8,"?")</f>
        <v>2498353</v>
      </c>
      <c r="I6" s="410" t="s">
        <v>86</v>
      </c>
      <c r="J6" s="368">
        <f>J5*C8</f>
        <v>2342120</v>
      </c>
      <c r="K6" s="366" t="s">
        <v>86</v>
      </c>
      <c r="L6" s="415">
        <f>L5*C8</f>
        <v>2430656.6625000001</v>
      </c>
      <c r="M6" s="371" t="s">
        <v>86</v>
      </c>
      <c r="N6" s="392">
        <v>1.65</v>
      </c>
      <c r="O6" s="411" t="s">
        <v>224</v>
      </c>
      <c r="P6" s="27"/>
      <c r="Q6" s="27"/>
      <c r="R6" s="27"/>
      <c r="S6" s="27"/>
      <c r="T6" s="25"/>
      <c r="U6" s="79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447"/>
    </row>
    <row r="7" spans="1:43" x14ac:dyDescent="0.2">
      <c r="A7" s="307" t="s">
        <v>229</v>
      </c>
      <c r="B7" s="355" t="s">
        <v>206</v>
      </c>
      <c r="C7" s="31">
        <f>IF(ISNUMBER(C6),(100-C6)*C5/100,"?")</f>
        <v>66.989999999999995</v>
      </c>
      <c r="D7" s="26" t="s">
        <v>163</v>
      </c>
      <c r="E7" s="24" t="s">
        <v>101</v>
      </c>
      <c r="F7" s="403">
        <v>-0.1</v>
      </c>
      <c r="G7" s="26" t="s">
        <v>165</v>
      </c>
      <c r="H7" s="413">
        <f>IF(ISNUMBER(C6),H6*(1+F7),"?")</f>
        <v>2248517.7000000002</v>
      </c>
      <c r="I7" s="26" t="s">
        <v>86</v>
      </c>
      <c r="J7" s="346">
        <f>J6*(1+F7)</f>
        <v>2107908</v>
      </c>
      <c r="K7" s="365" t="s">
        <v>86</v>
      </c>
      <c r="L7" s="414">
        <f>L6*(1+F7)</f>
        <v>2187590.9962500003</v>
      </c>
      <c r="M7" s="128" t="s">
        <v>86</v>
      </c>
      <c r="N7" s="82">
        <v>1.7250000000000001</v>
      </c>
      <c r="O7" s="27" t="s">
        <v>228</v>
      </c>
      <c r="P7" s="27"/>
      <c r="Q7" s="27"/>
      <c r="R7" s="27"/>
      <c r="S7" s="27"/>
      <c r="T7" s="25"/>
      <c r="U7" s="79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447"/>
    </row>
    <row r="8" spans="1:43" x14ac:dyDescent="0.2">
      <c r="A8" s="308" t="s">
        <v>106</v>
      </c>
      <c r="B8" s="356" t="s">
        <v>207</v>
      </c>
      <c r="C8" s="71">
        <v>1375</v>
      </c>
      <c r="D8" s="32" t="s">
        <v>164</v>
      </c>
      <c r="E8" s="24" t="s">
        <v>102</v>
      </c>
      <c r="F8" s="403">
        <v>0.1</v>
      </c>
      <c r="G8" s="26" t="s">
        <v>165</v>
      </c>
      <c r="H8" s="413">
        <f>IF(ISNUMBER(C6),H6*(1+F8),"?")</f>
        <v>2748188.3000000003</v>
      </c>
      <c r="I8" s="26" t="s">
        <v>86</v>
      </c>
      <c r="J8" s="369">
        <f>J6*(1+F8)</f>
        <v>2576332</v>
      </c>
      <c r="K8" s="367" t="s">
        <v>86</v>
      </c>
      <c r="L8" s="414">
        <f>L6*(1+F8)</f>
        <v>2673722.3287500003</v>
      </c>
      <c r="M8" s="128" t="s">
        <v>86</v>
      </c>
      <c r="N8" s="83">
        <v>1.9</v>
      </c>
      <c r="O8" s="28" t="s">
        <v>232</v>
      </c>
      <c r="P8" s="28"/>
      <c r="Q8" s="28"/>
      <c r="R8" s="28"/>
      <c r="S8" s="28"/>
      <c r="T8" s="43"/>
      <c r="U8" s="80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48"/>
    </row>
    <row r="9" spans="1:43" ht="16.149999999999999" customHeight="1" x14ac:dyDescent="0.25">
      <c r="A9" s="309" t="s">
        <v>52</v>
      </c>
      <c r="B9" s="359">
        <v>2</v>
      </c>
      <c r="C9" s="357">
        <f>IF(ISNUMBER(C6),INDEX(H6:L8,B9,1),INDEX(H6:L8,B9,3))</f>
        <v>2248517.7000000002</v>
      </c>
      <c r="D9" s="358" t="s">
        <v>172</v>
      </c>
      <c r="E9" s="406">
        <f>IF(G9=0,0,C9/G9)</f>
        <v>374752.95</v>
      </c>
      <c r="F9" s="33" t="s">
        <v>65</v>
      </c>
      <c r="G9" s="73">
        <v>6</v>
      </c>
      <c r="H9" s="34" t="s">
        <v>64</v>
      </c>
      <c r="I9" s="104" t="s">
        <v>235</v>
      </c>
      <c r="J9" s="105"/>
      <c r="K9" s="105"/>
      <c r="L9" s="106"/>
      <c r="M9" s="106"/>
      <c r="N9" s="106"/>
      <c r="O9" s="90"/>
      <c r="P9" s="105" t="s">
        <v>131</v>
      </c>
      <c r="Q9" s="120" t="s">
        <v>132</v>
      </c>
      <c r="R9" s="106"/>
      <c r="S9" s="106"/>
      <c r="T9" s="90"/>
      <c r="U9" s="107"/>
      <c r="V9" s="106"/>
      <c r="W9" s="106"/>
      <c r="X9" s="106"/>
      <c r="Y9" s="106"/>
      <c r="Z9" s="106"/>
      <c r="AA9" s="106"/>
      <c r="AB9" s="106"/>
      <c r="AC9" s="106"/>
      <c r="AD9" s="106"/>
      <c r="AE9" s="107"/>
      <c r="AF9" s="106"/>
      <c r="AG9" s="106"/>
      <c r="AH9" s="107"/>
      <c r="AI9" s="106"/>
      <c r="AJ9" s="106"/>
      <c r="AK9" s="107"/>
      <c r="AL9" s="106"/>
      <c r="AM9" s="106"/>
      <c r="AN9" s="107"/>
      <c r="AO9" s="138"/>
      <c r="AP9" s="106"/>
      <c r="AQ9" s="449"/>
    </row>
    <row r="10" spans="1:43" x14ac:dyDescent="0.2">
      <c r="A10" s="306" t="s">
        <v>107</v>
      </c>
      <c r="B10" s="72">
        <v>0.3</v>
      </c>
      <c r="C10" s="85">
        <f>B10*C9</f>
        <v>674555.31</v>
      </c>
      <c r="D10" s="25" t="s">
        <v>165</v>
      </c>
      <c r="E10" s="35">
        <f>C10/4</f>
        <v>168638.82750000001</v>
      </c>
      <c r="F10" s="25" t="s">
        <v>56</v>
      </c>
      <c r="G10" s="342">
        <f>IF(G9=0,0,E10/G$9)</f>
        <v>28106.471250000002</v>
      </c>
      <c r="H10" s="343" t="s">
        <v>56</v>
      </c>
      <c r="I10" s="46">
        <v>3000</v>
      </c>
      <c r="J10" s="12">
        <v>1200</v>
      </c>
      <c r="K10" s="12">
        <v>1300</v>
      </c>
      <c r="L10" s="12">
        <v>16000</v>
      </c>
      <c r="M10" s="12">
        <v>5000</v>
      </c>
      <c r="N10" s="12">
        <v>1300</v>
      </c>
      <c r="O10" s="12">
        <v>400</v>
      </c>
      <c r="P10" s="12">
        <v>2.4</v>
      </c>
      <c r="Q10" s="12">
        <v>90000</v>
      </c>
      <c r="R10" s="12">
        <v>200</v>
      </c>
      <c r="S10" s="12">
        <v>15000</v>
      </c>
      <c r="T10" s="12">
        <v>120</v>
      </c>
      <c r="U10" s="41">
        <v>550000</v>
      </c>
      <c r="V10" s="12">
        <v>1000000</v>
      </c>
      <c r="W10" s="12">
        <v>900</v>
      </c>
      <c r="X10" s="12">
        <v>8000</v>
      </c>
      <c r="Y10" s="12">
        <v>420000</v>
      </c>
      <c r="Z10" s="12">
        <v>2300</v>
      </c>
      <c r="AA10" s="12">
        <v>700000</v>
      </c>
      <c r="AB10" s="12">
        <v>4700000</v>
      </c>
      <c r="AC10" s="12">
        <v>55</v>
      </c>
      <c r="AD10" s="12">
        <v>1500000</v>
      </c>
      <c r="AE10" s="41">
        <v>11000</v>
      </c>
      <c r="AF10" s="12">
        <v>3700</v>
      </c>
      <c r="AG10" s="12">
        <v>38</v>
      </c>
      <c r="AH10" s="41">
        <v>200</v>
      </c>
      <c r="AI10" s="12"/>
      <c r="AJ10" s="12"/>
      <c r="AK10" s="41"/>
      <c r="AL10" s="12"/>
      <c r="AM10" s="12"/>
      <c r="AN10" s="41"/>
      <c r="AO10" s="139"/>
      <c r="AP10" s="12"/>
      <c r="AQ10" s="450"/>
    </row>
    <row r="11" spans="1:43" x14ac:dyDescent="0.2">
      <c r="A11" s="306" t="s">
        <v>108</v>
      </c>
      <c r="B11" s="72">
        <v>0.5</v>
      </c>
      <c r="C11" s="85">
        <f>B11*C9</f>
        <v>1124258.8500000001</v>
      </c>
      <c r="D11" s="25" t="s">
        <v>165</v>
      </c>
      <c r="E11" s="35">
        <f>C11/4</f>
        <v>281064.71250000002</v>
      </c>
      <c r="F11" s="25" t="s">
        <v>56</v>
      </c>
      <c r="G11" s="342">
        <f>IF(G9=0,0,E11/G$9)</f>
        <v>46844.118750000001</v>
      </c>
      <c r="H11" s="343" t="s">
        <v>56</v>
      </c>
      <c r="I11" s="108" t="s">
        <v>234</v>
      </c>
      <c r="J11" s="109"/>
      <c r="K11" s="109"/>
      <c r="L11" s="90"/>
      <c r="M11" s="90"/>
      <c r="N11" s="90"/>
      <c r="O11" s="90"/>
      <c r="P11" s="109" t="s">
        <v>131</v>
      </c>
      <c r="Q11" s="121" t="s">
        <v>132</v>
      </c>
      <c r="R11" s="90"/>
      <c r="S11" s="90"/>
      <c r="T11" s="90"/>
      <c r="U11" s="102"/>
      <c r="V11" s="90"/>
      <c r="W11" s="90"/>
      <c r="X11" s="90"/>
      <c r="Y11" s="90"/>
      <c r="Z11" s="90"/>
      <c r="AA11" s="90"/>
      <c r="AB11" s="90"/>
      <c r="AC11" s="90"/>
      <c r="AD11" s="90"/>
      <c r="AE11" s="102"/>
      <c r="AF11" s="90"/>
      <c r="AG11" s="90"/>
      <c r="AH11" s="102"/>
      <c r="AI11" s="90"/>
      <c r="AJ11" s="90"/>
      <c r="AK11" s="102"/>
      <c r="AL11" s="90"/>
      <c r="AM11" s="90"/>
      <c r="AN11" s="102"/>
      <c r="AO11" s="140"/>
      <c r="AP11" s="90"/>
      <c r="AQ11" s="451"/>
    </row>
    <row r="12" spans="1:43" x14ac:dyDescent="0.2">
      <c r="A12" s="310" t="s">
        <v>109</v>
      </c>
      <c r="B12" s="74">
        <v>0.2</v>
      </c>
      <c r="C12" s="86">
        <f>B12*C9</f>
        <v>449703.54000000004</v>
      </c>
      <c r="D12" s="43" t="s">
        <v>165</v>
      </c>
      <c r="E12" s="44">
        <f>C12/9</f>
        <v>49967.060000000005</v>
      </c>
      <c r="F12" s="43" t="s">
        <v>56</v>
      </c>
      <c r="G12" s="344">
        <f>IF(G9=0,0,E12/G$9)</f>
        <v>8327.8433333333342</v>
      </c>
      <c r="H12" s="345" t="s">
        <v>56</v>
      </c>
      <c r="I12" s="47">
        <v>10000</v>
      </c>
      <c r="J12" s="45" t="s">
        <v>98</v>
      </c>
      <c r="K12" s="45" t="s">
        <v>98</v>
      </c>
      <c r="L12" s="45">
        <v>35000</v>
      </c>
      <c r="M12" s="45" t="s">
        <v>98</v>
      </c>
      <c r="N12" s="45">
        <v>100000</v>
      </c>
      <c r="O12" s="45">
        <v>1000</v>
      </c>
      <c r="P12" s="45" t="s">
        <v>98</v>
      </c>
      <c r="Q12" s="45">
        <v>2000000</v>
      </c>
      <c r="R12" s="45">
        <v>2000</v>
      </c>
      <c r="S12" s="45">
        <v>1000000</v>
      </c>
      <c r="T12" s="45" t="s">
        <v>98</v>
      </c>
      <c r="U12" s="113">
        <v>3500000</v>
      </c>
      <c r="V12" s="45">
        <v>2500000</v>
      </c>
      <c r="W12" s="45">
        <v>10000</v>
      </c>
      <c r="X12" s="45">
        <v>45000</v>
      </c>
      <c r="Y12" s="45">
        <v>770000</v>
      </c>
      <c r="Z12" s="45">
        <v>11000</v>
      </c>
      <c r="AA12" s="45">
        <v>4000000</v>
      </c>
      <c r="AB12" s="45" t="s">
        <v>98</v>
      </c>
      <c r="AC12" s="45">
        <v>400</v>
      </c>
      <c r="AD12" s="45">
        <v>2300000</v>
      </c>
      <c r="AE12" s="113">
        <v>40000</v>
      </c>
      <c r="AF12" s="45">
        <v>10000</v>
      </c>
      <c r="AG12" s="45">
        <v>200</v>
      </c>
      <c r="AH12" s="113">
        <v>400</v>
      </c>
      <c r="AI12" s="45"/>
      <c r="AJ12" s="45"/>
      <c r="AK12" s="113"/>
      <c r="AL12" s="45"/>
      <c r="AM12" s="45"/>
      <c r="AN12" s="113"/>
      <c r="AO12" s="141"/>
      <c r="AP12" s="45"/>
      <c r="AQ12" s="452"/>
    </row>
    <row r="13" spans="1:43" s="172" customFormat="1" ht="15.95" customHeight="1" x14ac:dyDescent="0.2">
      <c r="A13" s="311" t="s">
        <v>59</v>
      </c>
      <c r="B13" s="37" t="s">
        <v>53</v>
      </c>
      <c r="C13" s="37" t="str">
        <f>'Nutrition Table'!B5</f>
        <v>Quantity</v>
      </c>
      <c r="D13" s="37" t="str">
        <f>'Nutrition Table'!C5</f>
        <v>Unit</v>
      </c>
      <c r="E13" s="37" t="str">
        <f>'Nutrition Table'!D5</f>
        <v>Kcal</v>
      </c>
      <c r="F13" s="37" t="str">
        <f>'Nutrition Table'!E5</f>
        <v>Protein (g)</v>
      </c>
      <c r="G13" s="37" t="str">
        <f>'Nutrition Table'!F5</f>
        <v>Carbs (g)</v>
      </c>
      <c r="H13" s="38" t="str">
        <f>'Nutrition Table'!G5</f>
        <v>Fat (g)</v>
      </c>
      <c r="I13" s="110" t="str">
        <f>'Nutrition Table'!H5</f>
        <v>Vit A (IU)</v>
      </c>
      <c r="J13" s="111" t="str">
        <f>'Nutrition Table'!I5</f>
        <v>Vit B-1</v>
      </c>
      <c r="K13" s="111" t="str">
        <f>'Nutrition Table'!J5</f>
        <v>Vit B-2</v>
      </c>
      <c r="L13" s="111" t="str">
        <f>'Nutrition Table'!K5</f>
        <v>Vit B-3</v>
      </c>
      <c r="M13" s="111" t="str">
        <f>'Nutrition Table'!L5</f>
        <v>Vit B-5</v>
      </c>
      <c r="N13" s="111" t="str">
        <f>'Nutrition Table'!M5</f>
        <v>Vit B-6</v>
      </c>
      <c r="O13" s="111" t="str">
        <f>'Nutrition Table'!N5</f>
        <v>Vit B-9</v>
      </c>
      <c r="P13" s="111" t="str">
        <f>'Nutrition Table'!O5</f>
        <v>Vit B-12</v>
      </c>
      <c r="Q13" s="111" t="str">
        <f>'Nutrition Table'!P5</f>
        <v>Vit C</v>
      </c>
      <c r="R13" s="111" t="str">
        <f>'Nutrition Table'!Q5</f>
        <v>Vit D (IU)</v>
      </c>
      <c r="S13" s="111" t="str">
        <f>'Nutrition Table'!R5</f>
        <v>Vit E</v>
      </c>
      <c r="T13" s="111" t="str">
        <f>'Nutrition Table'!S5</f>
        <v>Vit K</v>
      </c>
      <c r="U13" s="112" t="str">
        <f>'Nutrition Table'!T5</f>
        <v>Choline</v>
      </c>
      <c r="V13" s="111" t="str">
        <f>'Nutrition Table'!U5</f>
        <v>Calcium(g)</v>
      </c>
      <c r="W13" s="111" t="str">
        <f>'Nutrition Table'!V5</f>
        <v>Copper</v>
      </c>
      <c r="X13" s="111" t="str">
        <f>'Nutrition Table'!W5</f>
        <v>Iron</v>
      </c>
      <c r="Y13" s="111" t="str">
        <f>'Nutrition Table'!X5</f>
        <v>Magnesium</v>
      </c>
      <c r="Z13" s="111" t="str">
        <f>'Nutrition Table'!Y5</f>
        <v>Manganese</v>
      </c>
      <c r="AA13" s="111" t="str">
        <f>'Nutrition Table'!Z5</f>
        <v>Phosphorus</v>
      </c>
      <c r="AB13" s="111" t="str">
        <f>'Nutrition Table'!AA5</f>
        <v>Potassium</v>
      </c>
      <c r="AC13" s="111" t="str">
        <f>'Nutrition Table'!AB5</f>
        <v>Selenium</v>
      </c>
      <c r="AD13" s="111" t="str">
        <f>'Nutrition Table'!AC5</f>
        <v>Sodium(g)</v>
      </c>
      <c r="AE13" s="112" t="str">
        <f>'Nutrition Table'!AD5</f>
        <v>Zinc</v>
      </c>
      <c r="AF13" s="111" t="str">
        <f>'Nutrition Table'!AE5</f>
        <v>Water (g)</v>
      </c>
      <c r="AG13" s="111" t="str">
        <f>'Nutrition Table'!AF5</f>
        <v>Fiber (g)</v>
      </c>
      <c r="AH13" s="112" t="str">
        <f>'Nutrition Table'!AG5</f>
        <v>Cholesterol (mg)</v>
      </c>
      <c r="AI13" s="111" t="str">
        <f>'Nutrition Table'!AH5</f>
        <v>Saturated fat (g)</v>
      </c>
      <c r="AJ13" s="111" t="str">
        <f>'Nutrition Table'!AI5</f>
        <v>MonoUns fat (g)</v>
      </c>
      <c r="AK13" s="112" t="str">
        <f>'Nutrition Table'!AJ5</f>
        <v>PolyUns fat (g)</v>
      </c>
      <c r="AL13" s="111" t="str">
        <f>'Nutrition Table'!AK5</f>
        <v>Sugars (g)</v>
      </c>
      <c r="AM13" s="168" t="str">
        <f>'Nutrition Table'!AL5</f>
        <v>Glycemic Index</v>
      </c>
      <c r="AN13" s="166" t="s">
        <v>155</v>
      </c>
      <c r="AO13" s="142" t="str">
        <f>'Nutrition Table'!AM5</f>
        <v>Comments</v>
      </c>
      <c r="AP13" s="111" t="str">
        <f>'Nutrition Table'!AN5</f>
        <v>Translation product name</v>
      </c>
      <c r="AQ13" s="453" t="str">
        <f>'Nutrition Table'!AO5</f>
        <v>Price</v>
      </c>
    </row>
    <row r="14" spans="1:43" s="172" customFormat="1" ht="15.95" customHeight="1" x14ac:dyDescent="0.2">
      <c r="A14" s="312" t="s">
        <v>137</v>
      </c>
      <c r="B14" s="363">
        <f>B10+B11+B12</f>
        <v>1</v>
      </c>
      <c r="C14" s="48"/>
      <c r="D14" s="48"/>
      <c r="E14" s="15">
        <f>E105</f>
        <v>1653.7561904761906</v>
      </c>
      <c r="F14" s="123">
        <f>F106</f>
        <v>0.4453747626802827</v>
      </c>
      <c r="G14" s="123">
        <f>G106</f>
        <v>0.18860086723821373</v>
      </c>
      <c r="H14" s="124">
        <f>H106</f>
        <v>0.36602437008150357</v>
      </c>
      <c r="I14" s="125">
        <f>I106</f>
        <v>5.0032961715177953E-6</v>
      </c>
      <c r="J14" s="126">
        <f>J106</f>
        <v>0</v>
      </c>
      <c r="K14" s="126">
        <f t="shared" ref="K14:T14" si="0">K106</f>
        <v>0</v>
      </c>
      <c r="L14" s="126">
        <f t="shared" si="0"/>
        <v>0</v>
      </c>
      <c r="M14" s="126">
        <f t="shared" si="0"/>
        <v>0</v>
      </c>
      <c r="N14" s="126">
        <f t="shared" si="0"/>
        <v>0</v>
      </c>
      <c r="O14" s="126">
        <f t="shared" si="0"/>
        <v>0</v>
      </c>
      <c r="P14" s="126">
        <f t="shared" si="0"/>
        <v>0</v>
      </c>
      <c r="Q14" s="126">
        <f t="shared" si="0"/>
        <v>0</v>
      </c>
      <c r="R14" s="126">
        <f t="shared" si="0"/>
        <v>0</v>
      </c>
      <c r="S14" s="126">
        <f t="shared" si="0"/>
        <v>0</v>
      </c>
      <c r="T14" s="126">
        <f t="shared" si="0"/>
        <v>0</v>
      </c>
      <c r="U14" s="127">
        <f>U106</f>
        <v>0</v>
      </c>
      <c r="V14" s="126">
        <f>V106</f>
        <v>0</v>
      </c>
      <c r="W14" s="126">
        <f>W106</f>
        <v>0</v>
      </c>
      <c r="X14" s="126">
        <f t="shared" ref="X14:AD14" si="1">X106</f>
        <v>0</v>
      </c>
      <c r="Y14" s="126">
        <f t="shared" si="1"/>
        <v>0</v>
      </c>
      <c r="Z14" s="126">
        <f t="shared" si="1"/>
        <v>0</v>
      </c>
      <c r="AA14" s="126">
        <f t="shared" si="1"/>
        <v>0</v>
      </c>
      <c r="AB14" s="126">
        <f t="shared" si="1"/>
        <v>5.5355617216792632E-11</v>
      </c>
      <c r="AC14" s="126">
        <f t="shared" si="1"/>
        <v>0</v>
      </c>
      <c r="AD14" s="126">
        <f t="shared" si="1"/>
        <v>1.2508694696319902E-7</v>
      </c>
      <c r="AE14" s="127">
        <f>AE106</f>
        <v>0</v>
      </c>
      <c r="AF14" s="126">
        <f t="shared" ref="AF14:AK14" si="2">AF106</f>
        <v>0</v>
      </c>
      <c r="AG14" s="126">
        <f t="shared" si="2"/>
        <v>6.406894211948603E-4</v>
      </c>
      <c r="AH14" s="127">
        <f t="shared" si="2"/>
        <v>4.1972095661065951E-3</v>
      </c>
      <c r="AI14" s="126">
        <f t="shared" si="2"/>
        <v>1</v>
      </c>
      <c r="AJ14" s="126">
        <f t="shared" si="2"/>
        <v>0</v>
      </c>
      <c r="AK14" s="127">
        <f t="shared" si="2"/>
        <v>0</v>
      </c>
      <c r="AL14" s="126">
        <f>AL106</f>
        <v>8.4377504957178408E-3</v>
      </c>
      <c r="AM14" s="169">
        <f>AM104</f>
        <v>58.403245047053957</v>
      </c>
      <c r="AN14" s="167">
        <f>AN104</f>
        <v>39.949999999999996</v>
      </c>
      <c r="AO14" s="143"/>
      <c r="AP14" s="126"/>
      <c r="AQ14" s="454">
        <f>SUM(AQ23,AQ34,AQ45,AQ56,AQ67,AQ78,AQ89,AQ100)</f>
        <v>10.448366666666665</v>
      </c>
    </row>
    <row r="15" spans="1:43" ht="15.95" customHeight="1" x14ac:dyDescent="0.2">
      <c r="A15" s="313" t="s">
        <v>347</v>
      </c>
      <c r="B15" s="75">
        <v>241</v>
      </c>
      <c r="C15" s="76">
        <v>20</v>
      </c>
      <c r="D15" s="39" t="str">
        <f>INDEX('Nutrition Table'!$A$5:$AN$280,$B15+1,'Nutrition Table'!C$4)</f>
        <v>g</v>
      </c>
      <c r="E15" s="40">
        <f>($C15/INDEX('Nutrition Table'!$A$5:$AN$280,$B15+1,2))*(INDEX('Nutrition Table'!$A$5:$AN$280,$B15+1,'Nutrition Table'!D$4))</f>
        <v>67.142857142857139</v>
      </c>
      <c r="F15" s="12">
        <f>($C15/INDEX('Nutrition Table'!$A$5:$AN$280,$B15+1,2))*(INDEX('Nutrition Table'!$A$5:$AN$280,$B15+1,'Nutrition Table'!E$4))</f>
        <v>17.142857142857142</v>
      </c>
      <c r="G15" s="12">
        <f>($C15/INDEX('Nutrition Table'!$A$5:$AN$280,$B15+1,2))*(INDEX('Nutrition Table'!$A$5:$AN$280,$B15+1,'Nutrition Table'!F$4))</f>
        <v>0</v>
      </c>
      <c r="H15" s="16">
        <f>($C15/INDEX('Nutrition Table'!$A$5:$AN$280,$B15+1,2))*(INDEX('Nutrition Table'!$A$5:$AN$280,$B15+1,'Nutrition Table'!G$4))</f>
        <v>0</v>
      </c>
      <c r="I15" s="46">
        <f>($C15/INDEX('Nutrition Table'!$A$5:$AN$280,$B15+1,2))*(INDEX('Nutrition Table'!$A$5:$AN$280,$B15+1,'Nutrition Table'!H$4))</f>
        <v>0</v>
      </c>
      <c r="J15" s="12">
        <f>($C15/INDEX('Nutrition Table'!$A$5:$AN$280,$B15+1,2))*(INDEX('Nutrition Table'!$A$5:$AN$280,$B15+1,'Nutrition Table'!I$4))</f>
        <v>0</v>
      </c>
      <c r="K15" s="12">
        <f>($C15/INDEX('Nutrition Table'!$A$5:$AN$280,$B15+1,2))*(INDEX('Nutrition Table'!$A$5:$AN$280,$B15+1,'Nutrition Table'!J$4))</f>
        <v>0</v>
      </c>
      <c r="L15" s="12">
        <f>($C15/INDEX('Nutrition Table'!$A$5:$AN$280,$B15+1,2))*(INDEX('Nutrition Table'!$A$5:$AN$280,$B15+1,'Nutrition Table'!K$4))</f>
        <v>0</v>
      </c>
      <c r="M15" s="12">
        <f>($C15/INDEX('Nutrition Table'!$A$5:$AN$280,$B15+1,2))*(INDEX('Nutrition Table'!$A$5:$AN$280,$B15+1,'Nutrition Table'!L$4))</f>
        <v>0</v>
      </c>
      <c r="N15" s="12">
        <f>($C15/INDEX('Nutrition Table'!$A$5:$AN$280,$B15+1,2))*(INDEX('Nutrition Table'!$A$5:$AN$280,$B15+1,'Nutrition Table'!M$4))</f>
        <v>0</v>
      </c>
      <c r="O15" s="12">
        <f>($C15/INDEX('Nutrition Table'!$A$5:$AN$280,$B15+1,2))*(INDEX('Nutrition Table'!$A$5:$AN$280,$B15+1,'Nutrition Table'!N$4))</f>
        <v>0</v>
      </c>
      <c r="P15" s="12">
        <f>($C15/INDEX('Nutrition Table'!$A$5:$AN$280,$B15+1,2))*(INDEX('Nutrition Table'!$A$5:$AN$280,$B15+1,'Nutrition Table'!O$4))</f>
        <v>0</v>
      </c>
      <c r="Q15" s="12">
        <f>($C15/INDEX('Nutrition Table'!$A$5:$AN$280,$B15+1,2))*(INDEX('Nutrition Table'!$A$5:$AN$280,$B15+1,'Nutrition Table'!P$4))</f>
        <v>0</v>
      </c>
      <c r="R15" s="12">
        <f>($C15/INDEX('Nutrition Table'!$A$5:$AN$280,$B15+1,2))*(INDEX('Nutrition Table'!$A$5:$AN$280,$B15+1,'Nutrition Table'!Q$4))</f>
        <v>0</v>
      </c>
      <c r="S15" s="12">
        <f>($C15/INDEX('Nutrition Table'!$A$5:$AN$280,$B15+1,2))*(INDEX('Nutrition Table'!$A$5:$AN$280,$B15+1,'Nutrition Table'!R$4))</f>
        <v>0</v>
      </c>
      <c r="T15" s="12">
        <f>($C15/INDEX('Nutrition Table'!$A$5:$AN$280,$B15+1,2))*(INDEX('Nutrition Table'!$A$5:$AN$280,$B15+1,'Nutrition Table'!S$4))</f>
        <v>0</v>
      </c>
      <c r="U15" s="41">
        <f>($C15/INDEX('Nutrition Table'!$A$5:$AN$280,$B15+1,2))*(INDEX('Nutrition Table'!$A$5:$AN$280,$B15+1,'Nutrition Table'!T$4))</f>
        <v>0</v>
      </c>
      <c r="V15" s="12">
        <f>($C15/INDEX('Nutrition Table'!$A$5:$AN$280,$B15+1,2))*(INDEX('Nutrition Table'!$A$5:$AN$280,$B15+1,'Nutrition Table'!U$4))</f>
        <v>0</v>
      </c>
      <c r="W15" s="12">
        <f>($C15/INDEX('Nutrition Table'!$A$5:$AN$280,$B15+1,2))*(INDEX('Nutrition Table'!$A$5:$AN$280,$B15+1,'Nutrition Table'!V$4))</f>
        <v>0</v>
      </c>
      <c r="X15" s="12">
        <f>($C15/INDEX('Nutrition Table'!$A$5:$AN$280,$B15+1,2))*(INDEX('Nutrition Table'!$A$5:$AN$280,$B15+1,'Nutrition Table'!W$4))</f>
        <v>0</v>
      </c>
      <c r="Y15" s="12">
        <f>($C15/INDEX('Nutrition Table'!$A$5:$AN$280,$B15+1,2))*(INDEX('Nutrition Table'!$A$5:$AN$280,$B15+1,'Nutrition Table'!X$4))</f>
        <v>0</v>
      </c>
      <c r="Z15" s="12">
        <f>($C15/INDEX('Nutrition Table'!$A$5:$AN$280,$B15+1,2))*(INDEX('Nutrition Table'!$A$5:$AN$280,$B15+1,'Nutrition Table'!Y$4))</f>
        <v>0</v>
      </c>
      <c r="AA15" s="12">
        <f>($C15/INDEX('Nutrition Table'!$A$5:$AN$280,$B15+1,2))*(INDEX('Nutrition Table'!$A$5:$AN$280,$B15+1,'Nutrition Table'!Z$4))</f>
        <v>0</v>
      </c>
      <c r="AB15" s="12">
        <f>($C15/INDEX('Nutrition Table'!$A$5:$AN$280,$B15+1,2))*(INDEX('Nutrition Table'!$A$5:$AN$280,$B15+1,'Nutrition Table'!AA$4))</f>
        <v>0</v>
      </c>
      <c r="AC15" s="12">
        <f>($C15/INDEX('Nutrition Table'!$A$5:$AN$280,$B15+1,2))*(INDEX('Nutrition Table'!$A$5:$AN$280,$B15+1,'Nutrition Table'!AB$4))</f>
        <v>0</v>
      </c>
      <c r="AD15" s="12">
        <f>($C15/INDEX('Nutrition Table'!$A$5:$AN$280,$B15+1,2))*(INDEX('Nutrition Table'!$A$5:$AN$280,$B15+1,'Nutrition Table'!AC$4))</f>
        <v>0.29142857142857143</v>
      </c>
      <c r="AE15" s="41">
        <f>($C15/INDEX('Nutrition Table'!$A$5:$AN$280,$B15+1,2))*(INDEX('Nutrition Table'!$A$5:$AN$280,$B15+1,'Nutrition Table'!AD$4))</f>
        <v>0</v>
      </c>
      <c r="AF15" s="12">
        <f>($C15/INDEX('Nutrition Table'!$A$5:$AN$280,$B15+1,2))*(INDEX('Nutrition Table'!$A$5:$AN$280,$B15+1,'Nutrition Table'!AE$4))</f>
        <v>0</v>
      </c>
      <c r="AG15" s="12">
        <f>($C15/INDEX('Nutrition Table'!$A$5:$AN$280,$B15+1,2))*(INDEX('Nutrition Table'!$A$5:$AN$280,$B15+1,'Nutrition Table'!AF$4))</f>
        <v>2.8571428571428572</v>
      </c>
      <c r="AH15" s="41">
        <f>($C15/INDEX('Nutrition Table'!$A$5:$AN$280,$B15+1,2))*(INDEX('Nutrition Table'!$A$5:$AN$280,$B15+1,'Nutrition Table'!AG$4))</f>
        <v>0</v>
      </c>
      <c r="AI15" s="12">
        <f>($C15/INDEX('Nutrition Table'!$A$5:$AN$280,$B15+1,2))*(INDEX('Nutrition Table'!$A$5:$AN$280,$B15+1,'Nutrition Table'!AH$4))</f>
        <v>0</v>
      </c>
      <c r="AJ15" s="12">
        <f>($C15/INDEX('Nutrition Table'!$A$5:$AN$280,$B15+1,2))*(INDEX('Nutrition Table'!$A$5:$AN$280,$B15+1,'Nutrition Table'!AI$4))</f>
        <v>0</v>
      </c>
      <c r="AK15" s="41">
        <f>($C15/INDEX('Nutrition Table'!$A$5:$AN$280,$B15+1,2))*(INDEX('Nutrition Table'!$A$5:$AN$280,$B15+1,'Nutrition Table'!AJ$4))</f>
        <v>0</v>
      </c>
      <c r="AL15" s="12">
        <f>($C15/INDEX('Nutrition Table'!$A$5:$AN$280,$B15+1,2))*(INDEX('Nutrition Table'!$A$5:$AN$280,$B15+1,'Nutrition Table'!AK$4))</f>
        <v>0</v>
      </c>
      <c r="AM15" s="12">
        <f>INDEX('Nutrition Table'!$A$5:$AN$280,$B15+1,'Nutrition Table'!AL$4)</f>
        <v>0</v>
      </c>
      <c r="AN15" s="41">
        <f>IF(AM15="-","-",AM15*G15/100)</f>
        <v>0</v>
      </c>
      <c r="AO15" s="139">
        <f>INDEX('Nutrition Table'!$A$5:$AN$280,$B15+1,'Nutrition Table'!AM$4)</f>
        <v>0</v>
      </c>
      <c r="AP15" s="12">
        <f>INDEX('Nutrition Table'!$A$5:$AN$280,$B15+1,'Nutrition Table'!AN$4)</f>
        <v>0</v>
      </c>
      <c r="AQ15" s="455">
        <f>($C15/INDEX('Nutrition Table'!$A$5:$AO$280,$B15+1,2))*(INDEX('Nutrition Table'!$A$5:$AO$280,$B15+1,'Nutrition Table'!AO$4))</f>
        <v>1.4</v>
      </c>
    </row>
    <row r="16" spans="1:43" ht="15.95" customHeight="1" x14ac:dyDescent="0.2">
      <c r="A16" s="314" t="s">
        <v>333</v>
      </c>
      <c r="B16" s="77">
        <v>267</v>
      </c>
      <c r="C16" s="78">
        <v>1</v>
      </c>
      <c r="D16" s="25" t="str">
        <f>INDEX('Nutrition Table'!$A$5:$AN$280,$B16+1,'Nutrition Table'!C$4)</f>
        <v>un</v>
      </c>
      <c r="E16" s="12">
        <f>($C16/INDEX('Nutrition Table'!$A$5:$AN$280,$B16+1,2))*(INDEX('Nutrition Table'!$A$5:$AN$280,$B16+1,'Nutrition Table'!D$4))</f>
        <v>85</v>
      </c>
      <c r="F16" s="12">
        <f>($C16/INDEX('Nutrition Table'!$A$5:$AN$280,$B16+1,2))*(INDEX('Nutrition Table'!$A$5:$AN$280,$B16+1,'Nutrition Table'!E$4))</f>
        <v>7.3</v>
      </c>
      <c r="G16" s="12">
        <f>($C16/INDEX('Nutrition Table'!$A$5:$AN$280,$B16+1,2))*(INDEX('Nutrition Table'!$A$5:$AN$280,$B16+1,'Nutrition Table'!F$4))</f>
        <v>0.45</v>
      </c>
      <c r="H16" s="16">
        <f>($C16/INDEX('Nutrition Table'!$A$5:$AN$280,$B16+1,2))*(INDEX('Nutrition Table'!$A$5:$AN$280,$B16+1,'Nutrition Table'!G$4))</f>
        <v>5.77</v>
      </c>
      <c r="I16" s="46">
        <f>($C16/INDEX('Nutrition Table'!$A$5:$AN$280,$B16+1,2))*(INDEX('Nutrition Table'!$A$5:$AN$280,$B16+1,'Nutrition Table'!H$4))</f>
        <v>0</v>
      </c>
      <c r="J16" s="12">
        <f>($C16/INDEX('Nutrition Table'!$A$5:$AN$280,$B16+1,2))*(INDEX('Nutrition Table'!$A$5:$AN$280,$B16+1,'Nutrition Table'!I$4))</f>
        <v>0</v>
      </c>
      <c r="K16" s="12">
        <f>($C16/INDEX('Nutrition Table'!$A$5:$AN$280,$B16+1,2))*(INDEX('Nutrition Table'!$A$5:$AN$280,$B16+1,'Nutrition Table'!J$4))</f>
        <v>0</v>
      </c>
      <c r="L16" s="12">
        <f>($C16/INDEX('Nutrition Table'!$A$5:$AN$280,$B16+1,2))*(INDEX('Nutrition Table'!$A$5:$AN$280,$B16+1,'Nutrition Table'!K$4))</f>
        <v>0</v>
      </c>
      <c r="M16" s="12">
        <f>($C16/INDEX('Nutrition Table'!$A$5:$AN$280,$B16+1,2))*(INDEX('Nutrition Table'!$A$5:$AN$280,$B16+1,'Nutrition Table'!L$4))</f>
        <v>0</v>
      </c>
      <c r="N16" s="12">
        <f>($C16/INDEX('Nutrition Table'!$A$5:$AN$280,$B16+1,2))*(INDEX('Nutrition Table'!$A$5:$AN$280,$B16+1,'Nutrition Table'!M$4))</f>
        <v>0</v>
      </c>
      <c r="O16" s="12">
        <f>($C16/INDEX('Nutrition Table'!$A$5:$AN$280,$B16+1,2))*(INDEX('Nutrition Table'!$A$5:$AN$280,$B16+1,'Nutrition Table'!N$4))</f>
        <v>0</v>
      </c>
      <c r="P16" s="12">
        <f>($C16/INDEX('Nutrition Table'!$A$5:$AN$280,$B16+1,2))*(INDEX('Nutrition Table'!$A$5:$AN$280,$B16+1,'Nutrition Table'!O$4))</f>
        <v>0</v>
      </c>
      <c r="Q16" s="12">
        <f>($C16/INDEX('Nutrition Table'!$A$5:$AN$280,$B16+1,2))*(INDEX('Nutrition Table'!$A$5:$AN$280,$B16+1,'Nutrition Table'!P$4))</f>
        <v>0</v>
      </c>
      <c r="R16" s="12">
        <f>($C16/INDEX('Nutrition Table'!$A$5:$AN$280,$B16+1,2))*(INDEX('Nutrition Table'!$A$5:$AN$280,$B16+1,'Nutrition Table'!Q$4))</f>
        <v>0</v>
      </c>
      <c r="S16" s="12">
        <f>($C16/INDEX('Nutrition Table'!$A$5:$AN$280,$B16+1,2))*(INDEX('Nutrition Table'!$A$5:$AN$280,$B16+1,'Nutrition Table'!R$4))</f>
        <v>0</v>
      </c>
      <c r="T16" s="12">
        <f>($C16/INDEX('Nutrition Table'!$A$5:$AN$280,$B16+1,2))*(INDEX('Nutrition Table'!$A$5:$AN$280,$B16+1,'Nutrition Table'!S$4))</f>
        <v>0</v>
      </c>
      <c r="U16" s="41">
        <f>($C16/INDEX('Nutrition Table'!$A$5:$AN$280,$B16+1,2))*(INDEX('Nutrition Table'!$A$5:$AN$280,$B16+1,'Nutrition Table'!T$4))</f>
        <v>0</v>
      </c>
      <c r="V16" s="12">
        <f>($C16/INDEX('Nutrition Table'!$A$5:$AN$280,$B16+1,2))*(INDEX('Nutrition Table'!$A$5:$AN$280,$B16+1,'Nutrition Table'!U$4))</f>
        <v>0</v>
      </c>
      <c r="W16" s="12">
        <f>($C16/INDEX('Nutrition Table'!$A$5:$AN$280,$B16+1,2))*(INDEX('Nutrition Table'!$A$5:$AN$280,$B16+1,'Nutrition Table'!V$4))</f>
        <v>0</v>
      </c>
      <c r="X16" s="12">
        <f>($C16/INDEX('Nutrition Table'!$A$5:$AN$280,$B16+1,2))*(INDEX('Nutrition Table'!$A$5:$AN$280,$B16+1,'Nutrition Table'!W$4))</f>
        <v>0</v>
      </c>
      <c r="Y16" s="12">
        <f>($C16/INDEX('Nutrition Table'!$A$5:$AN$280,$B16+1,2))*(INDEX('Nutrition Table'!$A$5:$AN$280,$B16+1,'Nutrition Table'!X$4))</f>
        <v>0</v>
      </c>
      <c r="Z16" s="12">
        <f>($C16/INDEX('Nutrition Table'!$A$5:$AN$280,$B16+1,2))*(INDEX('Nutrition Table'!$A$5:$AN$280,$B16+1,'Nutrition Table'!Y$4))</f>
        <v>0</v>
      </c>
      <c r="AA16" s="12">
        <f>($C16/INDEX('Nutrition Table'!$A$5:$AN$280,$B16+1,2))*(INDEX('Nutrition Table'!$A$5:$AN$280,$B16+1,'Nutrition Table'!Z$4))</f>
        <v>0</v>
      </c>
      <c r="AB16" s="12">
        <f>($C16/INDEX('Nutrition Table'!$A$5:$AN$280,$B16+1,2))*(INDEX('Nutrition Table'!$A$5:$AN$280,$B16+1,'Nutrition Table'!AA$4))</f>
        <v>7.8E-2</v>
      </c>
      <c r="AC16" s="12">
        <f>($C16/INDEX('Nutrition Table'!$A$5:$AN$280,$B16+1,2))*(INDEX('Nutrition Table'!$A$5:$AN$280,$B16+1,'Nutrition Table'!AB$4))</f>
        <v>0</v>
      </c>
      <c r="AD16" s="12">
        <f>($C16/INDEX('Nutrition Table'!$A$5:$AN$280,$B16+1,2))*(INDEX('Nutrition Table'!$A$5:$AN$280,$B16+1,'Nutrition Table'!AC$4))</f>
        <v>8.1000000000000003E-2</v>
      </c>
      <c r="AE16" s="41">
        <f>($C16/INDEX('Nutrition Table'!$A$5:$AN$280,$B16+1,2))*(INDEX('Nutrition Table'!$A$5:$AN$280,$B16+1,'Nutrition Table'!AD$4))</f>
        <v>0</v>
      </c>
      <c r="AF16" s="12">
        <f>($C16/INDEX('Nutrition Table'!$A$5:$AN$280,$B16+1,2))*(INDEX('Nutrition Table'!$A$5:$AN$280,$B16+1,'Nutrition Table'!AE$4))</f>
        <v>0</v>
      </c>
      <c r="AG16" s="12">
        <f>($C16/INDEX('Nutrition Table'!$A$5:$AN$280,$B16+1,2))*(INDEX('Nutrition Table'!$A$5:$AN$280,$B16+1,'Nutrition Table'!AF$4))</f>
        <v>0</v>
      </c>
      <c r="AH16" s="41">
        <f>($C16/INDEX('Nutrition Table'!$A$5:$AN$280,$B16+1,2))*(INDEX('Nutrition Table'!$A$5:$AN$280,$B16+1,'Nutrition Table'!AG$4))</f>
        <v>245</v>
      </c>
      <c r="AI16" s="12">
        <f>($C16/INDEX('Nutrition Table'!$A$5:$AN$280,$B16+1,2))*(INDEX('Nutrition Table'!$A$5:$AN$280,$B16+1,'Nutrition Table'!AH$4))</f>
        <v>0</v>
      </c>
      <c r="AJ16" s="12">
        <f>($C16/INDEX('Nutrition Table'!$A$5:$AN$280,$B16+1,2))*(INDEX('Nutrition Table'!$A$5:$AN$280,$B16+1,'Nutrition Table'!AI$4))</f>
        <v>0</v>
      </c>
      <c r="AK16" s="41">
        <f>($C16/INDEX('Nutrition Table'!$A$5:$AN$280,$B16+1,2))*(INDEX('Nutrition Table'!$A$5:$AN$280,$B16+1,'Nutrition Table'!AJ$4))</f>
        <v>0</v>
      </c>
      <c r="AL16" s="12">
        <f>($C16/INDEX('Nutrition Table'!$A$5:$AN$280,$B16+1,2))*(INDEX('Nutrition Table'!$A$5:$AN$280,$B16+1,'Nutrition Table'!AK$4))</f>
        <v>0</v>
      </c>
      <c r="AM16" s="12">
        <f>INDEX('Nutrition Table'!$A$5:$AN$280,$B16+1,'Nutrition Table'!AL$4)</f>
        <v>0</v>
      </c>
      <c r="AN16" s="41">
        <f t="shared" ref="AN16:AN22" si="3">IF(AM16="-","-",AM16*G16/100)</f>
        <v>0</v>
      </c>
      <c r="AO16" s="139">
        <f>INDEX('Nutrition Table'!$A$5:$AN$280,$B16+1,'Nutrition Table'!AM$4)</f>
        <v>0</v>
      </c>
      <c r="AP16" s="12">
        <f>INDEX('Nutrition Table'!$A$5:$AN$280,$B16+1,'Nutrition Table'!AN$4)</f>
        <v>0</v>
      </c>
      <c r="AQ16" s="455">
        <f>($C16/INDEX('Nutrition Table'!$A$5:$AO$280,$B16+1,2))*(INDEX('Nutrition Table'!$A$5:$AO$280,$B16+1,'Nutrition Table'!AO$4))</f>
        <v>0.26390000000000002</v>
      </c>
    </row>
    <row r="17" spans="1:43" ht="15.95" customHeight="1" x14ac:dyDescent="0.2">
      <c r="A17" s="312"/>
      <c r="B17" s="77">
        <v>274</v>
      </c>
      <c r="C17" s="78">
        <v>20</v>
      </c>
      <c r="D17" s="25" t="str">
        <f>INDEX('Nutrition Table'!$A$5:$AN$280,$B17+1,'Nutrition Table'!C$4)</f>
        <v>g</v>
      </c>
      <c r="E17" s="12">
        <f>($C17/INDEX('Nutrition Table'!$A$5:$AN$280,$B17+1,2))*(INDEX('Nutrition Table'!$A$5:$AN$280,$B17+1,'Nutrition Table'!D$4))</f>
        <v>80</v>
      </c>
      <c r="F17" s="12">
        <f>($C17/INDEX('Nutrition Table'!$A$5:$AN$280,$B17+1,2))*(INDEX('Nutrition Table'!$A$5:$AN$280,$B17+1,'Nutrition Table'!E$4))</f>
        <v>16</v>
      </c>
      <c r="G17" s="12">
        <f>($C17/INDEX('Nutrition Table'!$A$5:$AN$280,$B17+1,2))*(INDEX('Nutrition Table'!$A$5:$AN$280,$B17+1,'Nutrition Table'!F$4))</f>
        <v>0.66666666666666663</v>
      </c>
      <c r="H17" s="16">
        <f>($C17/INDEX('Nutrition Table'!$A$5:$AN$280,$B17+1,2))*(INDEX('Nutrition Table'!$A$5:$AN$280,$B17+1,'Nutrition Table'!G$4))</f>
        <v>0.66666666666666663</v>
      </c>
      <c r="I17" s="46">
        <f>($C17/INDEX('Nutrition Table'!$A$5:$AN$280,$B17+1,2))*(INDEX('Nutrition Table'!$A$5:$AN$280,$B17+1,'Nutrition Table'!H$4))</f>
        <v>0</v>
      </c>
      <c r="J17" s="12">
        <f>($C17/INDEX('Nutrition Table'!$A$5:$AN$280,$B17+1,2))*(INDEX('Nutrition Table'!$A$5:$AN$280,$B17+1,'Nutrition Table'!I$4))</f>
        <v>0</v>
      </c>
      <c r="K17" s="12">
        <f>($C17/INDEX('Nutrition Table'!$A$5:$AN$280,$B17+1,2))*(INDEX('Nutrition Table'!$A$5:$AN$280,$B17+1,'Nutrition Table'!J$4))</f>
        <v>0</v>
      </c>
      <c r="L17" s="12">
        <f>($C17/INDEX('Nutrition Table'!$A$5:$AN$280,$B17+1,2))*(INDEX('Nutrition Table'!$A$5:$AN$280,$B17+1,'Nutrition Table'!K$4))</f>
        <v>0</v>
      </c>
      <c r="M17" s="12">
        <f>($C17/INDEX('Nutrition Table'!$A$5:$AN$280,$B17+1,2))*(INDEX('Nutrition Table'!$A$5:$AN$280,$B17+1,'Nutrition Table'!L$4))</f>
        <v>0</v>
      </c>
      <c r="N17" s="12">
        <f>($C17/INDEX('Nutrition Table'!$A$5:$AN$280,$B17+1,2))*(INDEX('Nutrition Table'!$A$5:$AN$280,$B17+1,'Nutrition Table'!M$4))</f>
        <v>0</v>
      </c>
      <c r="O17" s="12">
        <f>($C17/INDEX('Nutrition Table'!$A$5:$AN$280,$B17+1,2))*(INDEX('Nutrition Table'!$A$5:$AN$280,$B17+1,'Nutrition Table'!N$4))</f>
        <v>0</v>
      </c>
      <c r="P17" s="12">
        <f>($C17/INDEX('Nutrition Table'!$A$5:$AN$280,$B17+1,2))*(INDEX('Nutrition Table'!$A$5:$AN$280,$B17+1,'Nutrition Table'!O$4))</f>
        <v>0</v>
      </c>
      <c r="Q17" s="12">
        <f>($C17/INDEX('Nutrition Table'!$A$5:$AN$280,$B17+1,2))*(INDEX('Nutrition Table'!$A$5:$AN$280,$B17+1,'Nutrition Table'!P$4))</f>
        <v>0</v>
      </c>
      <c r="R17" s="12">
        <f>($C17/INDEX('Nutrition Table'!$A$5:$AN$280,$B17+1,2))*(INDEX('Nutrition Table'!$A$5:$AN$280,$B17+1,'Nutrition Table'!Q$4))</f>
        <v>0</v>
      </c>
      <c r="S17" s="12">
        <f>($C17/INDEX('Nutrition Table'!$A$5:$AN$280,$B17+1,2))*(INDEX('Nutrition Table'!$A$5:$AN$280,$B17+1,'Nutrition Table'!R$4))</f>
        <v>0</v>
      </c>
      <c r="T17" s="12">
        <f>($C17/INDEX('Nutrition Table'!$A$5:$AN$280,$B17+1,2))*(INDEX('Nutrition Table'!$A$5:$AN$280,$B17+1,'Nutrition Table'!S$4))</f>
        <v>0</v>
      </c>
      <c r="U17" s="41">
        <f>($C17/INDEX('Nutrition Table'!$A$5:$AN$280,$B17+1,2))*(INDEX('Nutrition Table'!$A$5:$AN$280,$B17+1,'Nutrition Table'!T$4))</f>
        <v>0</v>
      </c>
      <c r="V17" s="12">
        <f>($C17/INDEX('Nutrition Table'!$A$5:$AN$280,$B17+1,2))*(INDEX('Nutrition Table'!$A$5:$AN$280,$B17+1,'Nutrition Table'!U$4))</f>
        <v>0</v>
      </c>
      <c r="W17" s="12">
        <f>($C17/INDEX('Nutrition Table'!$A$5:$AN$280,$B17+1,2))*(INDEX('Nutrition Table'!$A$5:$AN$280,$B17+1,'Nutrition Table'!V$4))</f>
        <v>0</v>
      </c>
      <c r="X17" s="12">
        <f>($C17/INDEX('Nutrition Table'!$A$5:$AN$280,$B17+1,2))*(INDEX('Nutrition Table'!$A$5:$AN$280,$B17+1,'Nutrition Table'!W$4))</f>
        <v>0</v>
      </c>
      <c r="Y17" s="12">
        <f>($C17/INDEX('Nutrition Table'!$A$5:$AN$280,$B17+1,2))*(INDEX('Nutrition Table'!$A$5:$AN$280,$B17+1,'Nutrition Table'!X$4))</f>
        <v>0</v>
      </c>
      <c r="Z17" s="12">
        <f>($C17/INDEX('Nutrition Table'!$A$5:$AN$280,$B17+1,2))*(INDEX('Nutrition Table'!$A$5:$AN$280,$B17+1,'Nutrition Table'!Y$4))</f>
        <v>0</v>
      </c>
      <c r="AA17" s="12">
        <f>($C17/INDEX('Nutrition Table'!$A$5:$AN$280,$B17+1,2))*(INDEX('Nutrition Table'!$A$5:$AN$280,$B17+1,'Nutrition Table'!Z$4))</f>
        <v>0</v>
      </c>
      <c r="AB17" s="12">
        <f>($C17/INDEX('Nutrition Table'!$A$5:$AN$280,$B17+1,2))*(INDEX('Nutrition Table'!$A$5:$AN$280,$B17+1,'Nutrition Table'!AA$4))</f>
        <v>0</v>
      </c>
      <c r="AC17" s="12">
        <f>($C17/INDEX('Nutrition Table'!$A$5:$AN$280,$B17+1,2))*(INDEX('Nutrition Table'!$A$5:$AN$280,$B17+1,'Nutrition Table'!AB$4))</f>
        <v>0</v>
      </c>
      <c r="AD17" s="12">
        <f>($C17/INDEX('Nutrition Table'!$A$5:$AN$280,$B17+1,2))*(INDEX('Nutrition Table'!$A$5:$AN$280,$B17+1,'Nutrition Table'!AC$4))</f>
        <v>3.9999999999999994E-2</v>
      </c>
      <c r="AE17" s="41">
        <f>($C17/INDEX('Nutrition Table'!$A$5:$AN$280,$B17+1,2))*(INDEX('Nutrition Table'!$A$5:$AN$280,$B17+1,'Nutrition Table'!AD$4))</f>
        <v>0</v>
      </c>
      <c r="AF17" s="12">
        <f>($C17/INDEX('Nutrition Table'!$A$5:$AN$280,$B17+1,2))*(INDEX('Nutrition Table'!$A$5:$AN$280,$B17+1,'Nutrition Table'!AE$4))</f>
        <v>0</v>
      </c>
      <c r="AG17" s="12">
        <f>($C17/INDEX('Nutrition Table'!$A$5:$AN$280,$B17+1,2))*(INDEX('Nutrition Table'!$A$5:$AN$280,$B17+1,'Nutrition Table'!AF$4))</f>
        <v>0</v>
      </c>
      <c r="AH17" s="41">
        <f>($C17/INDEX('Nutrition Table'!$A$5:$AN$280,$B17+1,2))*(INDEX('Nutrition Table'!$A$5:$AN$280,$B17+1,'Nutrition Table'!AG$4))</f>
        <v>20</v>
      </c>
      <c r="AI17" s="12">
        <f>($C17/INDEX('Nutrition Table'!$A$5:$AN$280,$B17+1,2))*(INDEX('Nutrition Table'!$A$5:$AN$280,$B17+1,'Nutrition Table'!AH$4))</f>
        <v>0.33333333333333331</v>
      </c>
      <c r="AJ17" s="12">
        <f>($C17/INDEX('Nutrition Table'!$A$5:$AN$280,$B17+1,2))*(INDEX('Nutrition Table'!$A$5:$AN$280,$B17+1,'Nutrition Table'!AI$4))</f>
        <v>0</v>
      </c>
      <c r="AK17" s="41">
        <f>($C17/INDEX('Nutrition Table'!$A$5:$AN$280,$B17+1,2))*(INDEX('Nutrition Table'!$A$5:$AN$280,$B17+1,'Nutrition Table'!AJ$4))</f>
        <v>0</v>
      </c>
      <c r="AL17" s="12">
        <f>($C17/INDEX('Nutrition Table'!$A$5:$AN$280,$B17+1,2))*(INDEX('Nutrition Table'!$A$5:$AN$280,$B17+1,'Nutrition Table'!AK$4))</f>
        <v>0.66666666666666663</v>
      </c>
      <c r="AM17" s="12">
        <f>INDEX('Nutrition Table'!$A$5:$AN$280,$B17+1,'Nutrition Table'!AL$4)</f>
        <v>0</v>
      </c>
      <c r="AN17" s="41">
        <f t="shared" si="3"/>
        <v>0</v>
      </c>
      <c r="AO17" s="139">
        <f>INDEX('Nutrition Table'!$A$5:$AN$280,$B17+1,'Nutrition Table'!AM$4)</f>
        <v>0</v>
      </c>
      <c r="AP17" s="12">
        <f>INDEX('Nutrition Table'!$A$5:$AN$280,$B17+1,'Nutrition Table'!AN$4)</f>
        <v>0</v>
      </c>
      <c r="AQ17" s="455">
        <f>($C17/INDEX('Nutrition Table'!$A$5:$AO$280,$B17+1,2))*(INDEX('Nutrition Table'!$A$5:$AO$280,$B17+1,'Nutrition Table'!AO$4))</f>
        <v>2.2666666666666666</v>
      </c>
    </row>
    <row r="18" spans="1:43" ht="15.95" customHeight="1" x14ac:dyDescent="0.2">
      <c r="A18" s="312"/>
      <c r="B18" s="77">
        <v>273</v>
      </c>
      <c r="C18" s="78">
        <v>20</v>
      </c>
      <c r="D18" s="25" t="str">
        <f>INDEX('Nutrition Table'!$A$5:$AN$280,$B18+1,'Nutrition Table'!C$4)</f>
        <v>g</v>
      </c>
      <c r="E18" s="12">
        <f>($C18/INDEX('Nutrition Table'!$A$5:$AN$280,$B18+1,2))*(INDEX('Nutrition Table'!$A$5:$AN$280,$B18+1,'Nutrition Table'!D$4))</f>
        <v>18.8</v>
      </c>
      <c r="F18" s="12">
        <f>($C18/INDEX('Nutrition Table'!$A$5:$AN$280,$B18+1,2))*(INDEX('Nutrition Table'!$A$5:$AN$280,$B18+1,'Nutrition Table'!E$4))</f>
        <v>2.04</v>
      </c>
      <c r="G18" s="12">
        <f>($C18/INDEX('Nutrition Table'!$A$5:$AN$280,$B18+1,2))*(INDEX('Nutrition Table'!$A$5:$AN$280,$B18+1,'Nutrition Table'!F$4))</f>
        <v>0.4</v>
      </c>
      <c r="H18" s="16">
        <f>($C18/INDEX('Nutrition Table'!$A$5:$AN$280,$B18+1,2))*(INDEX('Nutrition Table'!$A$5:$AN$280,$B18+1,'Nutrition Table'!G$4))</f>
        <v>1</v>
      </c>
      <c r="I18" s="46">
        <f>($C18/INDEX('Nutrition Table'!$A$5:$AN$280,$B18+1,2))*(INDEX('Nutrition Table'!$A$5:$AN$280,$B18+1,'Nutrition Table'!H$4))</f>
        <v>0</v>
      </c>
      <c r="J18" s="12">
        <f>($C18/INDEX('Nutrition Table'!$A$5:$AN$280,$B18+1,2))*(INDEX('Nutrition Table'!$A$5:$AN$280,$B18+1,'Nutrition Table'!I$4))</f>
        <v>0</v>
      </c>
      <c r="K18" s="12">
        <f>($C18/INDEX('Nutrition Table'!$A$5:$AN$280,$B18+1,2))*(INDEX('Nutrition Table'!$A$5:$AN$280,$B18+1,'Nutrition Table'!J$4))</f>
        <v>0</v>
      </c>
      <c r="L18" s="12">
        <f>($C18/INDEX('Nutrition Table'!$A$5:$AN$280,$B18+1,2))*(INDEX('Nutrition Table'!$A$5:$AN$280,$B18+1,'Nutrition Table'!K$4))</f>
        <v>0</v>
      </c>
      <c r="M18" s="12">
        <f>($C18/INDEX('Nutrition Table'!$A$5:$AN$280,$B18+1,2))*(INDEX('Nutrition Table'!$A$5:$AN$280,$B18+1,'Nutrition Table'!L$4))</f>
        <v>0</v>
      </c>
      <c r="N18" s="12">
        <f>($C18/INDEX('Nutrition Table'!$A$5:$AN$280,$B18+1,2))*(INDEX('Nutrition Table'!$A$5:$AN$280,$B18+1,'Nutrition Table'!M$4))</f>
        <v>0</v>
      </c>
      <c r="O18" s="12">
        <f>($C18/INDEX('Nutrition Table'!$A$5:$AN$280,$B18+1,2))*(INDEX('Nutrition Table'!$A$5:$AN$280,$B18+1,'Nutrition Table'!N$4))</f>
        <v>0</v>
      </c>
      <c r="P18" s="12">
        <f>($C18/INDEX('Nutrition Table'!$A$5:$AN$280,$B18+1,2))*(INDEX('Nutrition Table'!$A$5:$AN$280,$B18+1,'Nutrition Table'!O$4))</f>
        <v>0</v>
      </c>
      <c r="Q18" s="12">
        <f>($C18/INDEX('Nutrition Table'!$A$5:$AN$280,$B18+1,2))*(INDEX('Nutrition Table'!$A$5:$AN$280,$B18+1,'Nutrition Table'!P$4))</f>
        <v>0</v>
      </c>
      <c r="R18" s="12">
        <f>($C18/INDEX('Nutrition Table'!$A$5:$AN$280,$B18+1,2))*(INDEX('Nutrition Table'!$A$5:$AN$280,$B18+1,'Nutrition Table'!Q$4))</f>
        <v>0</v>
      </c>
      <c r="S18" s="12">
        <f>($C18/INDEX('Nutrition Table'!$A$5:$AN$280,$B18+1,2))*(INDEX('Nutrition Table'!$A$5:$AN$280,$B18+1,'Nutrition Table'!R$4))</f>
        <v>0</v>
      </c>
      <c r="T18" s="12">
        <f>($C18/INDEX('Nutrition Table'!$A$5:$AN$280,$B18+1,2))*(INDEX('Nutrition Table'!$A$5:$AN$280,$B18+1,'Nutrition Table'!S$4))</f>
        <v>0</v>
      </c>
      <c r="U18" s="41">
        <f>($C18/INDEX('Nutrition Table'!$A$5:$AN$280,$B18+1,2))*(INDEX('Nutrition Table'!$A$5:$AN$280,$B18+1,'Nutrition Table'!T$4))</f>
        <v>0</v>
      </c>
      <c r="V18" s="12">
        <f>($C18/INDEX('Nutrition Table'!$A$5:$AN$280,$B18+1,2))*(INDEX('Nutrition Table'!$A$5:$AN$280,$B18+1,'Nutrition Table'!U$4))</f>
        <v>0</v>
      </c>
      <c r="W18" s="12">
        <f>($C18/INDEX('Nutrition Table'!$A$5:$AN$280,$B18+1,2))*(INDEX('Nutrition Table'!$A$5:$AN$280,$B18+1,'Nutrition Table'!V$4))</f>
        <v>0</v>
      </c>
      <c r="X18" s="12">
        <f>($C18/INDEX('Nutrition Table'!$A$5:$AN$280,$B18+1,2))*(INDEX('Nutrition Table'!$A$5:$AN$280,$B18+1,'Nutrition Table'!W$4))</f>
        <v>0</v>
      </c>
      <c r="Y18" s="12">
        <f>($C18/INDEX('Nutrition Table'!$A$5:$AN$280,$B18+1,2))*(INDEX('Nutrition Table'!$A$5:$AN$280,$B18+1,'Nutrition Table'!X$4))</f>
        <v>0</v>
      </c>
      <c r="Z18" s="12">
        <f>($C18/INDEX('Nutrition Table'!$A$5:$AN$280,$B18+1,2))*(INDEX('Nutrition Table'!$A$5:$AN$280,$B18+1,'Nutrition Table'!Y$4))</f>
        <v>0</v>
      </c>
      <c r="AA18" s="12">
        <f>($C18/INDEX('Nutrition Table'!$A$5:$AN$280,$B18+1,2))*(INDEX('Nutrition Table'!$A$5:$AN$280,$B18+1,'Nutrition Table'!Z$4))</f>
        <v>0</v>
      </c>
      <c r="AB18" s="12">
        <f>($C18/INDEX('Nutrition Table'!$A$5:$AN$280,$B18+1,2))*(INDEX('Nutrition Table'!$A$5:$AN$280,$B18+1,'Nutrition Table'!AA$4))</f>
        <v>0</v>
      </c>
      <c r="AC18" s="12">
        <f>($C18/INDEX('Nutrition Table'!$A$5:$AN$280,$B18+1,2))*(INDEX('Nutrition Table'!$A$5:$AN$280,$B18+1,'Nutrition Table'!AB$4))</f>
        <v>0</v>
      </c>
      <c r="AD18" s="12">
        <f>($C18/INDEX('Nutrition Table'!$A$5:$AN$280,$B18+1,2))*(INDEX('Nutrition Table'!$A$5:$AN$280,$B18+1,'Nutrition Table'!AC$4))</f>
        <v>6.9199999999999998E-2</v>
      </c>
      <c r="AE18" s="41">
        <f>($C18/INDEX('Nutrition Table'!$A$5:$AN$280,$B18+1,2))*(INDEX('Nutrition Table'!$A$5:$AN$280,$B18+1,'Nutrition Table'!AD$4))</f>
        <v>0</v>
      </c>
      <c r="AF18" s="12">
        <f>($C18/INDEX('Nutrition Table'!$A$5:$AN$280,$B18+1,2))*(INDEX('Nutrition Table'!$A$5:$AN$280,$B18+1,'Nutrition Table'!AE$4))</f>
        <v>0</v>
      </c>
      <c r="AG18" s="12">
        <f>($C18/INDEX('Nutrition Table'!$A$5:$AN$280,$B18+1,2))*(INDEX('Nutrition Table'!$A$5:$AN$280,$B18+1,'Nutrition Table'!AF$4))</f>
        <v>0</v>
      </c>
      <c r="AH18" s="41">
        <f>($C18/INDEX('Nutrition Table'!$A$5:$AN$280,$B18+1,2))*(INDEX('Nutrition Table'!$A$5:$AN$280,$B18+1,'Nutrition Table'!AG$4))</f>
        <v>0</v>
      </c>
      <c r="AI18" s="12">
        <f>($C18/INDEX('Nutrition Table'!$A$5:$AN$280,$B18+1,2))*(INDEX('Nutrition Table'!$A$5:$AN$280,$B18+1,'Nutrition Table'!AH$4))</f>
        <v>0.52</v>
      </c>
      <c r="AJ18" s="12">
        <f>($C18/INDEX('Nutrition Table'!$A$5:$AN$280,$B18+1,2))*(INDEX('Nutrition Table'!$A$5:$AN$280,$B18+1,'Nutrition Table'!AI$4))</f>
        <v>0</v>
      </c>
      <c r="AK18" s="41">
        <f>($C18/INDEX('Nutrition Table'!$A$5:$AN$280,$B18+1,2))*(INDEX('Nutrition Table'!$A$5:$AN$280,$B18+1,'Nutrition Table'!AJ$4))</f>
        <v>0</v>
      </c>
      <c r="AL18" s="12">
        <f>($C18/INDEX('Nutrition Table'!$A$5:$AN$280,$B18+1,2))*(INDEX('Nutrition Table'!$A$5:$AN$280,$B18+1,'Nutrition Table'!AK$4))</f>
        <v>0</v>
      </c>
      <c r="AM18" s="12">
        <f>INDEX('Nutrition Table'!$A$5:$AN$280,$B18+1,'Nutrition Table'!AL$4)</f>
        <v>0</v>
      </c>
      <c r="AN18" s="41">
        <f t="shared" si="3"/>
        <v>0</v>
      </c>
      <c r="AO18" s="139">
        <f>INDEX('Nutrition Table'!$A$5:$AN$280,$B18+1,'Nutrition Table'!AM$4)</f>
        <v>0</v>
      </c>
      <c r="AP18" s="12">
        <f>INDEX('Nutrition Table'!$A$5:$AN$280,$B18+1,'Nutrition Table'!AN$4)</f>
        <v>0</v>
      </c>
      <c r="AQ18" s="455">
        <f>($C18/INDEX('Nutrition Table'!$A$5:$AO$280,$B18+1,2))*(INDEX('Nutrition Table'!$A$5:$AO$280,$B18+1,'Nutrition Table'!AO$4))</f>
        <v>0.36000000000000004</v>
      </c>
    </row>
    <row r="19" spans="1:43" ht="15.95" customHeight="1" x14ac:dyDescent="0.2">
      <c r="A19" s="312"/>
      <c r="B19" s="77">
        <v>238</v>
      </c>
      <c r="C19" s="78">
        <v>50</v>
      </c>
      <c r="D19" s="25" t="str">
        <f>INDEX('Nutrition Table'!$A$5:$AN$280,$B19+1,'Nutrition Table'!C$4)</f>
        <v>g</v>
      </c>
      <c r="E19" s="12">
        <f>($C19/INDEX('Nutrition Table'!$A$5:$AN$280,$B19+1,2))*(INDEX('Nutrition Table'!$A$5:$AN$280,$B19+1,'Nutrition Table'!D$4))</f>
        <v>48</v>
      </c>
      <c r="F19" s="12">
        <f>($C19/INDEX('Nutrition Table'!$A$5:$AN$280,$B19+1,2))*(INDEX('Nutrition Table'!$A$5:$AN$280,$B19+1,'Nutrition Table'!E$4))</f>
        <v>0.6</v>
      </c>
      <c r="G19" s="12">
        <f>($C19/INDEX('Nutrition Table'!$A$5:$AN$280,$B19+1,2))*(INDEX('Nutrition Table'!$A$5:$AN$280,$B19+1,'Nutrition Table'!F$4))</f>
        <v>3</v>
      </c>
      <c r="H19" s="16">
        <f>($C19/INDEX('Nutrition Table'!$A$5:$AN$280,$B19+1,2))*(INDEX('Nutrition Table'!$A$5:$AN$280,$B19+1,'Nutrition Table'!G$4))</f>
        <v>4.2</v>
      </c>
      <c r="I19" s="46">
        <f>($C19/INDEX('Nutrition Table'!$A$5:$AN$280,$B19+1,2))*(INDEX('Nutrition Table'!$A$5:$AN$280,$B19+1,'Nutrition Table'!H$4))</f>
        <v>0</v>
      </c>
      <c r="J19" s="12">
        <f>($C19/INDEX('Nutrition Table'!$A$5:$AN$280,$B19+1,2))*(INDEX('Nutrition Table'!$A$5:$AN$280,$B19+1,'Nutrition Table'!I$4))</f>
        <v>0</v>
      </c>
      <c r="K19" s="12">
        <f>($C19/INDEX('Nutrition Table'!$A$5:$AN$280,$B19+1,2))*(INDEX('Nutrition Table'!$A$5:$AN$280,$B19+1,'Nutrition Table'!J$4))</f>
        <v>0</v>
      </c>
      <c r="L19" s="12">
        <f>($C19/INDEX('Nutrition Table'!$A$5:$AN$280,$B19+1,2))*(INDEX('Nutrition Table'!$A$5:$AN$280,$B19+1,'Nutrition Table'!K$4))</f>
        <v>0</v>
      </c>
      <c r="M19" s="12">
        <f>($C19/INDEX('Nutrition Table'!$A$5:$AN$280,$B19+1,2))*(INDEX('Nutrition Table'!$A$5:$AN$280,$B19+1,'Nutrition Table'!L$4))</f>
        <v>0</v>
      </c>
      <c r="N19" s="12">
        <f>($C19/INDEX('Nutrition Table'!$A$5:$AN$280,$B19+1,2))*(INDEX('Nutrition Table'!$A$5:$AN$280,$B19+1,'Nutrition Table'!M$4))</f>
        <v>0</v>
      </c>
      <c r="O19" s="12">
        <f>($C19/INDEX('Nutrition Table'!$A$5:$AN$280,$B19+1,2))*(INDEX('Nutrition Table'!$A$5:$AN$280,$B19+1,'Nutrition Table'!N$4))</f>
        <v>0</v>
      </c>
      <c r="P19" s="12">
        <f>($C19/INDEX('Nutrition Table'!$A$5:$AN$280,$B19+1,2))*(INDEX('Nutrition Table'!$A$5:$AN$280,$B19+1,'Nutrition Table'!O$4))</f>
        <v>0</v>
      </c>
      <c r="Q19" s="12">
        <f>($C19/INDEX('Nutrition Table'!$A$5:$AN$280,$B19+1,2))*(INDEX('Nutrition Table'!$A$5:$AN$280,$B19+1,'Nutrition Table'!P$4))</f>
        <v>0</v>
      </c>
      <c r="R19" s="12">
        <f>($C19/INDEX('Nutrition Table'!$A$5:$AN$280,$B19+1,2))*(INDEX('Nutrition Table'!$A$5:$AN$280,$B19+1,'Nutrition Table'!Q$4))</f>
        <v>0</v>
      </c>
      <c r="S19" s="12">
        <f>($C19/INDEX('Nutrition Table'!$A$5:$AN$280,$B19+1,2))*(INDEX('Nutrition Table'!$A$5:$AN$280,$B19+1,'Nutrition Table'!R$4))</f>
        <v>0</v>
      </c>
      <c r="T19" s="12">
        <f>($C19/INDEX('Nutrition Table'!$A$5:$AN$280,$B19+1,2))*(INDEX('Nutrition Table'!$A$5:$AN$280,$B19+1,'Nutrition Table'!S$4))</f>
        <v>0</v>
      </c>
      <c r="U19" s="41">
        <f>($C19/INDEX('Nutrition Table'!$A$5:$AN$280,$B19+1,2))*(INDEX('Nutrition Table'!$A$5:$AN$280,$B19+1,'Nutrition Table'!T$4))</f>
        <v>0</v>
      </c>
      <c r="V19" s="12">
        <f>($C19/INDEX('Nutrition Table'!$A$5:$AN$280,$B19+1,2))*(INDEX('Nutrition Table'!$A$5:$AN$280,$B19+1,'Nutrition Table'!U$4))</f>
        <v>0</v>
      </c>
      <c r="W19" s="12">
        <f>($C19/INDEX('Nutrition Table'!$A$5:$AN$280,$B19+1,2))*(INDEX('Nutrition Table'!$A$5:$AN$280,$B19+1,'Nutrition Table'!V$4))</f>
        <v>0</v>
      </c>
      <c r="X19" s="12">
        <f>($C19/INDEX('Nutrition Table'!$A$5:$AN$280,$B19+1,2))*(INDEX('Nutrition Table'!$A$5:$AN$280,$B19+1,'Nutrition Table'!W$4))</f>
        <v>0</v>
      </c>
      <c r="Y19" s="12">
        <f>($C19/INDEX('Nutrition Table'!$A$5:$AN$280,$B19+1,2))*(INDEX('Nutrition Table'!$A$5:$AN$280,$B19+1,'Nutrition Table'!X$4))</f>
        <v>0</v>
      </c>
      <c r="Z19" s="12">
        <f>($C19/INDEX('Nutrition Table'!$A$5:$AN$280,$B19+1,2))*(INDEX('Nutrition Table'!$A$5:$AN$280,$B19+1,'Nutrition Table'!Y$4))</f>
        <v>0</v>
      </c>
      <c r="AA19" s="12">
        <f>($C19/INDEX('Nutrition Table'!$A$5:$AN$280,$B19+1,2))*(INDEX('Nutrition Table'!$A$5:$AN$280,$B19+1,'Nutrition Table'!Z$4))</f>
        <v>0</v>
      </c>
      <c r="AB19" s="12">
        <f>($C19/INDEX('Nutrition Table'!$A$5:$AN$280,$B19+1,2))*(INDEX('Nutrition Table'!$A$5:$AN$280,$B19+1,'Nutrition Table'!AA$4))</f>
        <v>0</v>
      </c>
      <c r="AC19" s="12">
        <f>($C19/INDEX('Nutrition Table'!$A$5:$AN$280,$B19+1,2))*(INDEX('Nutrition Table'!$A$5:$AN$280,$B19+1,'Nutrition Table'!AB$4))</f>
        <v>0</v>
      </c>
      <c r="AD19" s="12">
        <f>($C19/INDEX('Nutrition Table'!$A$5:$AN$280,$B19+1,2))*(INDEX('Nutrition Table'!$A$5:$AN$280,$B19+1,'Nutrition Table'!AC$4))</f>
        <v>0</v>
      </c>
      <c r="AE19" s="41">
        <f>($C19/INDEX('Nutrition Table'!$A$5:$AN$280,$B19+1,2))*(INDEX('Nutrition Table'!$A$5:$AN$280,$B19+1,'Nutrition Table'!AD$4))</f>
        <v>0</v>
      </c>
      <c r="AF19" s="12">
        <f>($C19/INDEX('Nutrition Table'!$A$5:$AN$280,$B19+1,2))*(INDEX('Nutrition Table'!$A$5:$AN$280,$B19+1,'Nutrition Table'!AE$4))</f>
        <v>0</v>
      </c>
      <c r="AG19" s="12">
        <f>($C19/INDEX('Nutrition Table'!$A$5:$AN$280,$B19+1,2))*(INDEX('Nutrition Table'!$A$5:$AN$280,$B19+1,'Nutrition Table'!AF$4))</f>
        <v>3.15</v>
      </c>
      <c r="AH19" s="41">
        <f>($C19/INDEX('Nutrition Table'!$A$5:$AN$280,$B19+1,2))*(INDEX('Nutrition Table'!$A$5:$AN$280,$B19+1,'Nutrition Table'!AG$4))</f>
        <v>0</v>
      </c>
      <c r="AI19" s="12">
        <f>($C19/INDEX('Nutrition Table'!$A$5:$AN$280,$B19+1,2))*(INDEX('Nutrition Table'!$A$5:$AN$280,$B19+1,'Nutrition Table'!AH$4))</f>
        <v>0</v>
      </c>
      <c r="AJ19" s="12">
        <f>($C19/INDEX('Nutrition Table'!$A$5:$AN$280,$B19+1,2))*(INDEX('Nutrition Table'!$A$5:$AN$280,$B19+1,'Nutrition Table'!AI$4))</f>
        <v>0</v>
      </c>
      <c r="AK19" s="41">
        <f>($C19/INDEX('Nutrition Table'!$A$5:$AN$280,$B19+1,2))*(INDEX('Nutrition Table'!$A$5:$AN$280,$B19+1,'Nutrition Table'!AJ$4))</f>
        <v>0</v>
      </c>
      <c r="AL19" s="12">
        <f>($C19/INDEX('Nutrition Table'!$A$5:$AN$280,$B19+1,2))*(INDEX('Nutrition Table'!$A$5:$AN$280,$B19+1,'Nutrition Table'!AK$4))</f>
        <v>0</v>
      </c>
      <c r="AM19" s="12">
        <f>INDEX('Nutrition Table'!$A$5:$AN$280,$B19+1,'Nutrition Table'!AL$4)</f>
        <v>0</v>
      </c>
      <c r="AN19" s="41">
        <f t="shared" si="3"/>
        <v>0</v>
      </c>
      <c r="AO19" s="139">
        <f>INDEX('Nutrition Table'!$A$5:$AN$280,$B19+1,'Nutrition Table'!AM$4)</f>
        <v>0</v>
      </c>
      <c r="AP19" s="12">
        <f>INDEX('Nutrition Table'!$A$5:$AN$280,$B19+1,'Nutrition Table'!AN$4)</f>
        <v>0</v>
      </c>
      <c r="AQ19" s="455">
        <f>($C19/INDEX('Nutrition Table'!$A$5:$AO$280,$B19+1,2))*(INDEX('Nutrition Table'!$A$5:$AO$280,$B19+1,'Nutrition Table'!AO$4))</f>
        <v>0</v>
      </c>
    </row>
    <row r="20" spans="1:43" ht="15.95" customHeight="1" x14ac:dyDescent="0.2">
      <c r="A20" s="312"/>
      <c r="B20" s="77">
        <v>1</v>
      </c>
      <c r="C20" s="78">
        <v>0</v>
      </c>
      <c r="D20" s="25" t="str">
        <f>INDEX('Nutrition Table'!$A$5:$AN$280,$B20+1,'Nutrition Table'!C$4)</f>
        <v>-</v>
      </c>
      <c r="E20" s="12">
        <f>($C20/INDEX('Nutrition Table'!$A$5:$AN$280,$B20+1,2))*(INDEX('Nutrition Table'!$A$5:$AN$280,$B20+1,'Nutrition Table'!D$4))</f>
        <v>0</v>
      </c>
      <c r="F20" s="12">
        <f>($C20/INDEX('Nutrition Table'!$A$5:$AN$280,$B20+1,2))*(INDEX('Nutrition Table'!$A$5:$AN$280,$B20+1,'Nutrition Table'!E$4))</f>
        <v>0</v>
      </c>
      <c r="G20" s="12">
        <f>($C20/INDEX('Nutrition Table'!$A$5:$AN$280,$B20+1,2))*(INDEX('Nutrition Table'!$A$5:$AN$280,$B20+1,'Nutrition Table'!F$4))</f>
        <v>0</v>
      </c>
      <c r="H20" s="16">
        <f>($C20/INDEX('Nutrition Table'!$A$5:$AN$280,$B20+1,2))*(INDEX('Nutrition Table'!$A$5:$AN$280,$B20+1,'Nutrition Table'!G$4))</f>
        <v>0</v>
      </c>
      <c r="I20" s="46">
        <f>($C20/INDEX('Nutrition Table'!$A$5:$AN$280,$B20+1,2))*(INDEX('Nutrition Table'!$A$5:$AN$280,$B20+1,'Nutrition Table'!H$4))</f>
        <v>0</v>
      </c>
      <c r="J20" s="12">
        <f>($C20/INDEX('Nutrition Table'!$A$5:$AN$280,$B20+1,2))*(INDEX('Nutrition Table'!$A$5:$AN$280,$B20+1,'Nutrition Table'!I$4))</f>
        <v>0</v>
      </c>
      <c r="K20" s="12">
        <f>($C20/INDEX('Nutrition Table'!$A$5:$AN$280,$B20+1,2))*(INDEX('Nutrition Table'!$A$5:$AN$280,$B20+1,'Nutrition Table'!J$4))</f>
        <v>0</v>
      </c>
      <c r="L20" s="12">
        <f>($C20/INDEX('Nutrition Table'!$A$5:$AN$280,$B20+1,2))*(INDEX('Nutrition Table'!$A$5:$AN$280,$B20+1,'Nutrition Table'!K$4))</f>
        <v>0</v>
      </c>
      <c r="M20" s="12">
        <f>($C20/INDEX('Nutrition Table'!$A$5:$AN$280,$B20+1,2))*(INDEX('Nutrition Table'!$A$5:$AN$280,$B20+1,'Nutrition Table'!L$4))</f>
        <v>0</v>
      </c>
      <c r="N20" s="12">
        <f>($C20/INDEX('Nutrition Table'!$A$5:$AN$280,$B20+1,2))*(INDEX('Nutrition Table'!$A$5:$AN$280,$B20+1,'Nutrition Table'!M$4))</f>
        <v>0</v>
      </c>
      <c r="O20" s="12">
        <f>($C20/INDEX('Nutrition Table'!$A$5:$AN$280,$B20+1,2))*(INDEX('Nutrition Table'!$A$5:$AN$280,$B20+1,'Nutrition Table'!N$4))</f>
        <v>0</v>
      </c>
      <c r="P20" s="12">
        <f>($C20/INDEX('Nutrition Table'!$A$5:$AN$280,$B20+1,2))*(INDEX('Nutrition Table'!$A$5:$AN$280,$B20+1,'Nutrition Table'!O$4))</f>
        <v>0</v>
      </c>
      <c r="Q20" s="12">
        <f>($C20/INDEX('Nutrition Table'!$A$5:$AN$280,$B20+1,2))*(INDEX('Nutrition Table'!$A$5:$AN$280,$B20+1,'Nutrition Table'!P$4))</f>
        <v>0</v>
      </c>
      <c r="R20" s="12">
        <f>($C20/INDEX('Nutrition Table'!$A$5:$AN$280,$B20+1,2))*(INDEX('Nutrition Table'!$A$5:$AN$280,$B20+1,'Nutrition Table'!Q$4))</f>
        <v>0</v>
      </c>
      <c r="S20" s="12">
        <f>($C20/INDEX('Nutrition Table'!$A$5:$AN$280,$B20+1,2))*(INDEX('Nutrition Table'!$A$5:$AN$280,$B20+1,'Nutrition Table'!R$4))</f>
        <v>0</v>
      </c>
      <c r="T20" s="12">
        <f>($C20/INDEX('Nutrition Table'!$A$5:$AN$280,$B20+1,2))*(INDEX('Nutrition Table'!$A$5:$AN$280,$B20+1,'Nutrition Table'!S$4))</f>
        <v>0</v>
      </c>
      <c r="U20" s="41">
        <f>($C20/INDEX('Nutrition Table'!$A$5:$AN$280,$B20+1,2))*(INDEX('Nutrition Table'!$A$5:$AN$280,$B20+1,'Nutrition Table'!T$4))</f>
        <v>0</v>
      </c>
      <c r="V20" s="12">
        <f>($C20/INDEX('Nutrition Table'!$A$5:$AN$280,$B20+1,2))*(INDEX('Nutrition Table'!$A$5:$AN$280,$B20+1,'Nutrition Table'!U$4))</f>
        <v>0</v>
      </c>
      <c r="W20" s="12">
        <f>($C20/INDEX('Nutrition Table'!$A$5:$AN$280,$B20+1,2))*(INDEX('Nutrition Table'!$A$5:$AN$280,$B20+1,'Nutrition Table'!V$4))</f>
        <v>0</v>
      </c>
      <c r="X20" s="12">
        <f>($C20/INDEX('Nutrition Table'!$A$5:$AN$280,$B20+1,2))*(INDEX('Nutrition Table'!$A$5:$AN$280,$B20+1,'Nutrition Table'!W$4))</f>
        <v>0</v>
      </c>
      <c r="Y20" s="12">
        <f>($C20/INDEX('Nutrition Table'!$A$5:$AN$280,$B20+1,2))*(INDEX('Nutrition Table'!$A$5:$AN$280,$B20+1,'Nutrition Table'!X$4))</f>
        <v>0</v>
      </c>
      <c r="Z20" s="12">
        <f>($C20/INDEX('Nutrition Table'!$A$5:$AN$280,$B20+1,2))*(INDEX('Nutrition Table'!$A$5:$AN$280,$B20+1,'Nutrition Table'!Y$4))</f>
        <v>0</v>
      </c>
      <c r="AA20" s="12">
        <f>($C20/INDEX('Nutrition Table'!$A$5:$AN$280,$B20+1,2))*(INDEX('Nutrition Table'!$A$5:$AN$280,$B20+1,'Nutrition Table'!Z$4))</f>
        <v>0</v>
      </c>
      <c r="AB20" s="12">
        <f>($C20/INDEX('Nutrition Table'!$A$5:$AN$280,$B20+1,2))*(INDEX('Nutrition Table'!$A$5:$AN$280,$B20+1,'Nutrition Table'!AA$4))</f>
        <v>0</v>
      </c>
      <c r="AC20" s="12">
        <f>($C20/INDEX('Nutrition Table'!$A$5:$AN$280,$B20+1,2))*(INDEX('Nutrition Table'!$A$5:$AN$280,$B20+1,'Nutrition Table'!AB$4))</f>
        <v>0</v>
      </c>
      <c r="AD20" s="12">
        <f>($C20/INDEX('Nutrition Table'!$A$5:$AN$280,$B20+1,2))*(INDEX('Nutrition Table'!$A$5:$AN$280,$B20+1,'Nutrition Table'!AC$4))</f>
        <v>0</v>
      </c>
      <c r="AE20" s="41">
        <f>($C20/INDEX('Nutrition Table'!$A$5:$AN$280,$B20+1,2))*(INDEX('Nutrition Table'!$A$5:$AN$280,$B20+1,'Nutrition Table'!AD$4))</f>
        <v>0</v>
      </c>
      <c r="AF20" s="12">
        <f>($C20/INDEX('Nutrition Table'!$A$5:$AN$280,$B20+1,2))*(INDEX('Nutrition Table'!$A$5:$AN$280,$B20+1,'Nutrition Table'!AE$4))</f>
        <v>0</v>
      </c>
      <c r="AG20" s="12">
        <f>($C20/INDEX('Nutrition Table'!$A$5:$AN$280,$B20+1,2))*(INDEX('Nutrition Table'!$A$5:$AN$280,$B20+1,'Nutrition Table'!AF$4))</f>
        <v>0</v>
      </c>
      <c r="AH20" s="41">
        <f>($C20/INDEX('Nutrition Table'!$A$5:$AN$280,$B20+1,2))*(INDEX('Nutrition Table'!$A$5:$AN$280,$B20+1,'Nutrition Table'!AG$4))</f>
        <v>0</v>
      </c>
      <c r="AI20" s="12">
        <f>($C20/INDEX('Nutrition Table'!$A$5:$AN$280,$B20+1,2))*(INDEX('Nutrition Table'!$A$5:$AN$280,$B20+1,'Nutrition Table'!AH$4))</f>
        <v>0</v>
      </c>
      <c r="AJ20" s="12">
        <f>($C20/INDEX('Nutrition Table'!$A$5:$AN$280,$B20+1,2))*(INDEX('Nutrition Table'!$A$5:$AN$280,$B20+1,'Nutrition Table'!AI$4))</f>
        <v>0</v>
      </c>
      <c r="AK20" s="41">
        <f>($C20/INDEX('Nutrition Table'!$A$5:$AN$280,$B20+1,2))*(INDEX('Nutrition Table'!$A$5:$AN$280,$B20+1,'Nutrition Table'!AJ$4))</f>
        <v>0</v>
      </c>
      <c r="AL20" s="12">
        <f>($C20/INDEX('Nutrition Table'!$A$5:$AN$280,$B20+1,2))*(INDEX('Nutrition Table'!$A$5:$AN$280,$B20+1,'Nutrition Table'!AK$4))</f>
        <v>0</v>
      </c>
      <c r="AM20" s="12" t="str">
        <f>INDEX('Nutrition Table'!$A$5:$AN$280,$B20+1,'Nutrition Table'!AL$4)</f>
        <v>-</v>
      </c>
      <c r="AN20" s="41" t="str">
        <f t="shared" si="3"/>
        <v>-</v>
      </c>
      <c r="AO20" s="139">
        <f>INDEX('Nutrition Table'!$A$5:$AN$280,$B20+1,'Nutrition Table'!AM$4)</f>
        <v>0</v>
      </c>
      <c r="AP20" s="12" t="str">
        <f>INDEX('Nutrition Table'!$A$5:$AN$280,$B20+1,'Nutrition Table'!AN$4)</f>
        <v xml:space="preserve"> --------------- </v>
      </c>
      <c r="AQ20" s="455">
        <f>($C20/INDEX('Nutrition Table'!$A$5:$AO$280,$B20+1,2))*(INDEX('Nutrition Table'!$A$5:$AO$280,$B20+1,'Nutrition Table'!AO$4))</f>
        <v>0</v>
      </c>
    </row>
    <row r="21" spans="1:43" ht="15.95" customHeight="1" x14ac:dyDescent="0.2">
      <c r="A21" s="312"/>
      <c r="B21" s="77">
        <v>1</v>
      </c>
      <c r="C21" s="78">
        <v>0</v>
      </c>
      <c r="D21" s="25" t="str">
        <f>INDEX('Nutrition Table'!$A$5:$AN$280,$B21+1,'Nutrition Table'!C$4)</f>
        <v>-</v>
      </c>
      <c r="E21" s="12">
        <f>($C21/INDEX('Nutrition Table'!$A$5:$AN$280,$B21+1,2))*(INDEX('Nutrition Table'!$A$5:$AN$280,$B21+1,'Nutrition Table'!D$4))</f>
        <v>0</v>
      </c>
      <c r="F21" s="12">
        <f>($C21/INDEX('Nutrition Table'!$A$5:$AN$280,$B21+1,2))*(INDEX('Nutrition Table'!$A$5:$AN$280,$B21+1,'Nutrition Table'!E$4))</f>
        <v>0</v>
      </c>
      <c r="G21" s="12">
        <f>($C21/INDEX('Nutrition Table'!$A$5:$AN$280,$B21+1,2))*(INDEX('Nutrition Table'!$A$5:$AN$280,$B21+1,'Nutrition Table'!F$4))</f>
        <v>0</v>
      </c>
      <c r="H21" s="16">
        <f>($C21/INDEX('Nutrition Table'!$A$5:$AN$280,$B21+1,2))*(INDEX('Nutrition Table'!$A$5:$AN$280,$B21+1,'Nutrition Table'!G$4))</f>
        <v>0</v>
      </c>
      <c r="I21" s="46">
        <f>($C21/INDEX('Nutrition Table'!$A$5:$AN$280,$B21+1,2))*(INDEX('Nutrition Table'!$A$5:$AN$280,$B21+1,'Nutrition Table'!H$4))</f>
        <v>0</v>
      </c>
      <c r="J21" s="12">
        <f>($C21/INDEX('Nutrition Table'!$A$5:$AN$280,$B21+1,2))*(INDEX('Nutrition Table'!$A$5:$AN$280,$B21+1,'Nutrition Table'!I$4))</f>
        <v>0</v>
      </c>
      <c r="K21" s="12">
        <f>($C21/INDEX('Nutrition Table'!$A$5:$AN$280,$B21+1,2))*(INDEX('Nutrition Table'!$A$5:$AN$280,$B21+1,'Nutrition Table'!J$4))</f>
        <v>0</v>
      </c>
      <c r="L21" s="12">
        <f>($C21/INDEX('Nutrition Table'!$A$5:$AN$280,$B21+1,2))*(INDEX('Nutrition Table'!$A$5:$AN$280,$B21+1,'Nutrition Table'!K$4))</f>
        <v>0</v>
      </c>
      <c r="M21" s="12">
        <f>($C21/INDEX('Nutrition Table'!$A$5:$AN$280,$B21+1,2))*(INDEX('Nutrition Table'!$A$5:$AN$280,$B21+1,'Nutrition Table'!L$4))</f>
        <v>0</v>
      </c>
      <c r="N21" s="12">
        <f>($C21/INDEX('Nutrition Table'!$A$5:$AN$280,$B21+1,2))*(INDEX('Nutrition Table'!$A$5:$AN$280,$B21+1,'Nutrition Table'!M$4))</f>
        <v>0</v>
      </c>
      <c r="O21" s="12">
        <f>($C21/INDEX('Nutrition Table'!$A$5:$AN$280,$B21+1,2))*(INDEX('Nutrition Table'!$A$5:$AN$280,$B21+1,'Nutrition Table'!N$4))</f>
        <v>0</v>
      </c>
      <c r="P21" s="12">
        <f>($C21/INDEX('Nutrition Table'!$A$5:$AN$280,$B21+1,2))*(INDEX('Nutrition Table'!$A$5:$AN$280,$B21+1,'Nutrition Table'!O$4))</f>
        <v>0</v>
      </c>
      <c r="Q21" s="12">
        <f>($C21/INDEX('Nutrition Table'!$A$5:$AN$280,$B21+1,2))*(INDEX('Nutrition Table'!$A$5:$AN$280,$B21+1,'Nutrition Table'!P$4))</f>
        <v>0</v>
      </c>
      <c r="R21" s="12">
        <f>($C21/INDEX('Nutrition Table'!$A$5:$AN$280,$B21+1,2))*(INDEX('Nutrition Table'!$A$5:$AN$280,$B21+1,'Nutrition Table'!Q$4))</f>
        <v>0</v>
      </c>
      <c r="S21" s="12">
        <f>($C21/INDEX('Nutrition Table'!$A$5:$AN$280,$B21+1,2))*(INDEX('Nutrition Table'!$A$5:$AN$280,$B21+1,'Nutrition Table'!R$4))</f>
        <v>0</v>
      </c>
      <c r="T21" s="12">
        <f>($C21/INDEX('Nutrition Table'!$A$5:$AN$280,$B21+1,2))*(INDEX('Nutrition Table'!$A$5:$AN$280,$B21+1,'Nutrition Table'!S$4))</f>
        <v>0</v>
      </c>
      <c r="U21" s="41">
        <f>($C21/INDEX('Nutrition Table'!$A$5:$AN$280,$B21+1,2))*(INDEX('Nutrition Table'!$A$5:$AN$280,$B21+1,'Nutrition Table'!T$4))</f>
        <v>0</v>
      </c>
      <c r="V21" s="12">
        <f>($C21/INDEX('Nutrition Table'!$A$5:$AN$280,$B21+1,2))*(INDEX('Nutrition Table'!$A$5:$AN$280,$B21+1,'Nutrition Table'!U$4))</f>
        <v>0</v>
      </c>
      <c r="W21" s="12">
        <f>($C21/INDEX('Nutrition Table'!$A$5:$AN$280,$B21+1,2))*(INDEX('Nutrition Table'!$A$5:$AN$280,$B21+1,'Nutrition Table'!V$4))</f>
        <v>0</v>
      </c>
      <c r="X21" s="12">
        <f>($C21/INDEX('Nutrition Table'!$A$5:$AN$280,$B21+1,2))*(INDEX('Nutrition Table'!$A$5:$AN$280,$B21+1,'Nutrition Table'!W$4))</f>
        <v>0</v>
      </c>
      <c r="Y21" s="12">
        <f>($C21/INDEX('Nutrition Table'!$A$5:$AN$280,$B21+1,2))*(INDEX('Nutrition Table'!$A$5:$AN$280,$B21+1,'Nutrition Table'!X$4))</f>
        <v>0</v>
      </c>
      <c r="Z21" s="12">
        <f>($C21/INDEX('Nutrition Table'!$A$5:$AN$280,$B21+1,2))*(INDEX('Nutrition Table'!$A$5:$AN$280,$B21+1,'Nutrition Table'!Y$4))</f>
        <v>0</v>
      </c>
      <c r="AA21" s="12">
        <f>($C21/INDEX('Nutrition Table'!$A$5:$AN$280,$B21+1,2))*(INDEX('Nutrition Table'!$A$5:$AN$280,$B21+1,'Nutrition Table'!Z$4))</f>
        <v>0</v>
      </c>
      <c r="AB21" s="12">
        <f>($C21/INDEX('Nutrition Table'!$A$5:$AN$280,$B21+1,2))*(INDEX('Nutrition Table'!$A$5:$AN$280,$B21+1,'Nutrition Table'!AA$4))</f>
        <v>0</v>
      </c>
      <c r="AC21" s="12">
        <f>($C21/INDEX('Nutrition Table'!$A$5:$AN$280,$B21+1,2))*(INDEX('Nutrition Table'!$A$5:$AN$280,$B21+1,'Nutrition Table'!AB$4))</f>
        <v>0</v>
      </c>
      <c r="AD21" s="12">
        <f>($C21/INDEX('Nutrition Table'!$A$5:$AN$280,$B21+1,2))*(INDEX('Nutrition Table'!$A$5:$AN$280,$B21+1,'Nutrition Table'!AC$4))</f>
        <v>0</v>
      </c>
      <c r="AE21" s="41">
        <f>($C21/INDEX('Nutrition Table'!$A$5:$AN$280,$B21+1,2))*(INDEX('Nutrition Table'!$A$5:$AN$280,$B21+1,'Nutrition Table'!AD$4))</f>
        <v>0</v>
      </c>
      <c r="AF21" s="12">
        <f>($C21/INDEX('Nutrition Table'!$A$5:$AN$280,$B21+1,2))*(INDEX('Nutrition Table'!$A$5:$AN$280,$B21+1,'Nutrition Table'!AE$4))</f>
        <v>0</v>
      </c>
      <c r="AG21" s="12">
        <f>($C21/INDEX('Nutrition Table'!$A$5:$AN$280,$B21+1,2))*(INDEX('Nutrition Table'!$A$5:$AN$280,$B21+1,'Nutrition Table'!AF$4))</f>
        <v>0</v>
      </c>
      <c r="AH21" s="41">
        <f>($C21/INDEX('Nutrition Table'!$A$5:$AN$280,$B21+1,2))*(INDEX('Nutrition Table'!$A$5:$AN$280,$B21+1,'Nutrition Table'!AG$4))</f>
        <v>0</v>
      </c>
      <c r="AI21" s="12">
        <f>($C21/INDEX('Nutrition Table'!$A$5:$AN$280,$B21+1,2))*(INDEX('Nutrition Table'!$A$5:$AN$280,$B21+1,'Nutrition Table'!AH$4))</f>
        <v>0</v>
      </c>
      <c r="AJ21" s="12">
        <f>($C21/INDEX('Nutrition Table'!$A$5:$AN$280,$B21+1,2))*(INDEX('Nutrition Table'!$A$5:$AN$280,$B21+1,'Nutrition Table'!AI$4))</f>
        <v>0</v>
      </c>
      <c r="AK21" s="41">
        <f>($C21/INDEX('Nutrition Table'!$A$5:$AN$280,$B21+1,2))*(INDEX('Nutrition Table'!$A$5:$AN$280,$B21+1,'Nutrition Table'!AJ$4))</f>
        <v>0</v>
      </c>
      <c r="AL21" s="12">
        <f>($C21/INDEX('Nutrition Table'!$A$5:$AN$280,$B21+1,2))*(INDEX('Nutrition Table'!$A$5:$AN$280,$B21+1,'Nutrition Table'!AK$4))</f>
        <v>0</v>
      </c>
      <c r="AM21" s="12" t="str">
        <f>INDEX('Nutrition Table'!$A$5:$AN$280,$B21+1,'Nutrition Table'!AL$4)</f>
        <v>-</v>
      </c>
      <c r="AN21" s="41" t="str">
        <f t="shared" si="3"/>
        <v>-</v>
      </c>
      <c r="AO21" s="139">
        <f>INDEX('Nutrition Table'!$A$5:$AN$280,$B21+1,'Nutrition Table'!AM$4)</f>
        <v>0</v>
      </c>
      <c r="AP21" s="12" t="str">
        <f>INDEX('Nutrition Table'!$A$5:$AN$280,$B21+1,'Nutrition Table'!AN$4)</f>
        <v xml:space="preserve"> --------------- </v>
      </c>
      <c r="AQ21" s="455">
        <f>($C21/INDEX('Nutrition Table'!$A$5:$AO$280,$B21+1,2))*(INDEX('Nutrition Table'!$A$5:$AO$280,$B21+1,'Nutrition Table'!AO$4))</f>
        <v>0</v>
      </c>
    </row>
    <row r="22" spans="1:43" ht="15.95" customHeight="1" x14ac:dyDescent="0.2">
      <c r="A22" s="312"/>
      <c r="B22" s="77">
        <v>1</v>
      </c>
      <c r="C22" s="78">
        <v>0</v>
      </c>
      <c r="D22" s="25" t="str">
        <f>INDEX('Nutrition Table'!$A$5:$AN$280,$B22+1,'Nutrition Table'!C$4)</f>
        <v>-</v>
      </c>
      <c r="E22" s="12">
        <f>($C22/INDEX('Nutrition Table'!$A$5:$AN$280,$B22+1,2))*(INDEX('Nutrition Table'!$A$5:$AN$280,$B22+1,'Nutrition Table'!D$4))</f>
        <v>0</v>
      </c>
      <c r="F22" s="12">
        <f>($C22/INDEX('Nutrition Table'!$A$5:$AN$280,$B22+1,2))*(INDEX('Nutrition Table'!$A$5:$AN$280,$B22+1,'Nutrition Table'!E$4))</f>
        <v>0</v>
      </c>
      <c r="G22" s="12">
        <f>($C22/INDEX('Nutrition Table'!$A$5:$AN$280,$B22+1,2))*(INDEX('Nutrition Table'!$A$5:$AN$280,$B22+1,'Nutrition Table'!F$4))</f>
        <v>0</v>
      </c>
      <c r="H22" s="16">
        <f>($C22/INDEX('Nutrition Table'!$A$5:$AN$280,$B22+1,2))*(INDEX('Nutrition Table'!$A$5:$AN$280,$B22+1,'Nutrition Table'!G$4))</f>
        <v>0</v>
      </c>
      <c r="I22" s="46">
        <f>($C22/INDEX('Nutrition Table'!$A$5:$AN$280,$B22+1,2))*(INDEX('Nutrition Table'!$A$5:$AN$280,$B22+1,'Nutrition Table'!H$4))</f>
        <v>0</v>
      </c>
      <c r="J22" s="12">
        <f>($C22/INDEX('Nutrition Table'!$A$5:$AN$280,$B22+1,2))*(INDEX('Nutrition Table'!$A$5:$AN$280,$B22+1,'Nutrition Table'!I$4))</f>
        <v>0</v>
      </c>
      <c r="K22" s="12">
        <f>($C22/INDEX('Nutrition Table'!$A$5:$AN$280,$B22+1,2))*(INDEX('Nutrition Table'!$A$5:$AN$280,$B22+1,'Nutrition Table'!J$4))</f>
        <v>0</v>
      </c>
      <c r="L22" s="12">
        <f>($C22/INDEX('Nutrition Table'!$A$5:$AN$280,$B22+1,2))*(INDEX('Nutrition Table'!$A$5:$AN$280,$B22+1,'Nutrition Table'!K$4))</f>
        <v>0</v>
      </c>
      <c r="M22" s="12">
        <f>($C22/INDEX('Nutrition Table'!$A$5:$AN$280,$B22+1,2))*(INDEX('Nutrition Table'!$A$5:$AN$280,$B22+1,'Nutrition Table'!L$4))</f>
        <v>0</v>
      </c>
      <c r="N22" s="12">
        <f>($C22/INDEX('Nutrition Table'!$A$5:$AN$280,$B22+1,2))*(INDEX('Nutrition Table'!$A$5:$AN$280,$B22+1,'Nutrition Table'!M$4))</f>
        <v>0</v>
      </c>
      <c r="O22" s="12">
        <f>($C22/INDEX('Nutrition Table'!$A$5:$AN$280,$B22+1,2))*(INDEX('Nutrition Table'!$A$5:$AN$280,$B22+1,'Nutrition Table'!N$4))</f>
        <v>0</v>
      </c>
      <c r="P22" s="12">
        <f>($C22/INDEX('Nutrition Table'!$A$5:$AN$280,$B22+1,2))*(INDEX('Nutrition Table'!$A$5:$AN$280,$B22+1,'Nutrition Table'!O$4))</f>
        <v>0</v>
      </c>
      <c r="Q22" s="12">
        <f>($C22/INDEX('Nutrition Table'!$A$5:$AN$280,$B22+1,2))*(INDEX('Nutrition Table'!$A$5:$AN$280,$B22+1,'Nutrition Table'!P$4))</f>
        <v>0</v>
      </c>
      <c r="R22" s="12">
        <f>($C22/INDEX('Nutrition Table'!$A$5:$AN$280,$B22+1,2))*(INDEX('Nutrition Table'!$A$5:$AN$280,$B22+1,'Nutrition Table'!Q$4))</f>
        <v>0</v>
      </c>
      <c r="S22" s="12">
        <f>($C22/INDEX('Nutrition Table'!$A$5:$AN$280,$B22+1,2))*(INDEX('Nutrition Table'!$A$5:$AN$280,$B22+1,'Nutrition Table'!R$4))</f>
        <v>0</v>
      </c>
      <c r="T22" s="12">
        <f>($C22/INDEX('Nutrition Table'!$A$5:$AN$280,$B22+1,2))*(INDEX('Nutrition Table'!$A$5:$AN$280,$B22+1,'Nutrition Table'!S$4))</f>
        <v>0</v>
      </c>
      <c r="U22" s="41">
        <f>($C22/INDEX('Nutrition Table'!$A$5:$AN$280,$B22+1,2))*(INDEX('Nutrition Table'!$A$5:$AN$280,$B22+1,'Nutrition Table'!T$4))</f>
        <v>0</v>
      </c>
      <c r="V22" s="12">
        <f>($C22/INDEX('Nutrition Table'!$A$5:$AN$280,$B22+1,2))*(INDEX('Nutrition Table'!$A$5:$AN$280,$B22+1,'Nutrition Table'!U$4))</f>
        <v>0</v>
      </c>
      <c r="W22" s="12">
        <f>($C22/INDEX('Nutrition Table'!$A$5:$AN$280,$B22+1,2))*(INDEX('Nutrition Table'!$A$5:$AN$280,$B22+1,'Nutrition Table'!V$4))</f>
        <v>0</v>
      </c>
      <c r="X22" s="12">
        <f>($C22/INDEX('Nutrition Table'!$A$5:$AN$280,$B22+1,2))*(INDEX('Nutrition Table'!$A$5:$AN$280,$B22+1,'Nutrition Table'!W$4))</f>
        <v>0</v>
      </c>
      <c r="Y22" s="12">
        <f>($C22/INDEX('Nutrition Table'!$A$5:$AN$280,$B22+1,2))*(INDEX('Nutrition Table'!$A$5:$AN$280,$B22+1,'Nutrition Table'!X$4))</f>
        <v>0</v>
      </c>
      <c r="Z22" s="12">
        <f>($C22/INDEX('Nutrition Table'!$A$5:$AN$280,$B22+1,2))*(INDEX('Nutrition Table'!$A$5:$AN$280,$B22+1,'Nutrition Table'!Y$4))</f>
        <v>0</v>
      </c>
      <c r="AA22" s="12">
        <f>($C22/INDEX('Nutrition Table'!$A$5:$AN$280,$B22+1,2))*(INDEX('Nutrition Table'!$A$5:$AN$280,$B22+1,'Nutrition Table'!Z$4))</f>
        <v>0</v>
      </c>
      <c r="AB22" s="12">
        <f>($C22/INDEX('Nutrition Table'!$A$5:$AN$280,$B22+1,2))*(INDEX('Nutrition Table'!$A$5:$AN$280,$B22+1,'Nutrition Table'!AA$4))</f>
        <v>0</v>
      </c>
      <c r="AC22" s="12">
        <f>($C22/INDEX('Nutrition Table'!$A$5:$AN$280,$B22+1,2))*(INDEX('Nutrition Table'!$A$5:$AN$280,$B22+1,'Nutrition Table'!AB$4))</f>
        <v>0</v>
      </c>
      <c r="AD22" s="12">
        <f>($C22/INDEX('Nutrition Table'!$A$5:$AN$280,$B22+1,2))*(INDEX('Nutrition Table'!$A$5:$AN$280,$B22+1,'Nutrition Table'!AC$4))</f>
        <v>0</v>
      </c>
      <c r="AE22" s="41">
        <f>($C22/INDEX('Nutrition Table'!$A$5:$AN$280,$B22+1,2))*(INDEX('Nutrition Table'!$A$5:$AN$280,$B22+1,'Nutrition Table'!AD$4))</f>
        <v>0</v>
      </c>
      <c r="AF22" s="12">
        <f>($C22/INDEX('Nutrition Table'!$A$5:$AN$280,$B22+1,2))*(INDEX('Nutrition Table'!$A$5:$AN$280,$B22+1,'Nutrition Table'!AE$4))</f>
        <v>0</v>
      </c>
      <c r="AG22" s="12">
        <f>($C22/INDEX('Nutrition Table'!$A$5:$AN$280,$B22+1,2))*(INDEX('Nutrition Table'!$A$5:$AN$280,$B22+1,'Nutrition Table'!AF$4))</f>
        <v>0</v>
      </c>
      <c r="AH22" s="41">
        <f>($C22/INDEX('Nutrition Table'!$A$5:$AN$280,$B22+1,2))*(INDEX('Nutrition Table'!$A$5:$AN$280,$B22+1,'Nutrition Table'!AG$4))</f>
        <v>0</v>
      </c>
      <c r="AI22" s="12">
        <f>($C22/INDEX('Nutrition Table'!$A$5:$AN$280,$B22+1,2))*(INDEX('Nutrition Table'!$A$5:$AN$280,$B22+1,'Nutrition Table'!AH$4))</f>
        <v>0</v>
      </c>
      <c r="AJ22" s="12">
        <f>($C22/INDEX('Nutrition Table'!$A$5:$AN$280,$B22+1,2))*(INDEX('Nutrition Table'!$A$5:$AN$280,$B22+1,'Nutrition Table'!AI$4))</f>
        <v>0</v>
      </c>
      <c r="AK22" s="41">
        <f>($C22/INDEX('Nutrition Table'!$A$5:$AN$280,$B22+1,2))*(INDEX('Nutrition Table'!$A$5:$AN$280,$B22+1,'Nutrition Table'!AJ$4))</f>
        <v>0</v>
      </c>
      <c r="AL22" s="12">
        <f>($C22/INDEX('Nutrition Table'!$A$5:$AN$280,$B22+1,2))*(INDEX('Nutrition Table'!$A$5:$AN$280,$B22+1,'Nutrition Table'!AK$4))</f>
        <v>0</v>
      </c>
      <c r="AM22" s="12" t="str">
        <f>INDEX('Nutrition Table'!$A$5:$AN$280,$B22+1,'Nutrition Table'!AL$4)</f>
        <v>-</v>
      </c>
      <c r="AN22" s="41" t="str">
        <f t="shared" si="3"/>
        <v>-</v>
      </c>
      <c r="AO22" s="139">
        <f>INDEX('Nutrition Table'!$A$5:$AN$280,$B22+1,'Nutrition Table'!AM$4)</f>
        <v>0</v>
      </c>
      <c r="AP22" s="12" t="str">
        <f>INDEX('Nutrition Table'!$A$5:$AN$280,$B22+1,'Nutrition Table'!AN$4)</f>
        <v xml:space="preserve"> --------------- </v>
      </c>
      <c r="AQ22" s="455">
        <f>($C22/INDEX('Nutrition Table'!$A$5:$AO$280,$B22+1,2))*(INDEX('Nutrition Table'!$A$5:$AO$280,$B22+1,'Nutrition Table'!AO$4))</f>
        <v>0</v>
      </c>
    </row>
    <row r="23" spans="1:43" ht="15.95" customHeight="1" x14ac:dyDescent="0.2">
      <c r="A23" s="312"/>
      <c r="B23" s="4" t="s">
        <v>60</v>
      </c>
      <c r="C23" s="4"/>
      <c r="D23" s="4"/>
      <c r="E23" s="13">
        <f t="shared" ref="E23:AE23" si="4">SUM(E15:E22)</f>
        <v>298.94285714285718</v>
      </c>
      <c r="F23" s="13">
        <f t="shared" si="4"/>
        <v>43.082857142857144</v>
      </c>
      <c r="G23" s="13">
        <f t="shared" si="4"/>
        <v>4.5166666666666666</v>
      </c>
      <c r="H23" s="17">
        <f t="shared" si="4"/>
        <v>11.636666666666667</v>
      </c>
      <c r="I23" s="100">
        <f t="shared" si="4"/>
        <v>0</v>
      </c>
      <c r="J23" s="101">
        <f t="shared" si="4"/>
        <v>0</v>
      </c>
      <c r="K23" s="101">
        <f t="shared" si="4"/>
        <v>0</v>
      </c>
      <c r="L23" s="101">
        <f t="shared" si="4"/>
        <v>0</v>
      </c>
      <c r="M23" s="101">
        <f t="shared" si="4"/>
        <v>0</v>
      </c>
      <c r="N23" s="101">
        <f t="shared" si="4"/>
        <v>0</v>
      </c>
      <c r="O23" s="101">
        <f t="shared" si="4"/>
        <v>0</v>
      </c>
      <c r="P23" s="101">
        <f t="shared" si="4"/>
        <v>0</v>
      </c>
      <c r="Q23" s="101">
        <f t="shared" si="4"/>
        <v>0</v>
      </c>
      <c r="R23" s="101">
        <f t="shared" si="4"/>
        <v>0</v>
      </c>
      <c r="S23" s="101">
        <f t="shared" si="4"/>
        <v>0</v>
      </c>
      <c r="T23" s="101">
        <f t="shared" si="4"/>
        <v>0</v>
      </c>
      <c r="U23" s="114">
        <f t="shared" si="4"/>
        <v>0</v>
      </c>
      <c r="V23" s="101">
        <f t="shared" si="4"/>
        <v>0</v>
      </c>
      <c r="W23" s="101">
        <f t="shared" si="4"/>
        <v>0</v>
      </c>
      <c r="X23" s="101">
        <f t="shared" si="4"/>
        <v>0</v>
      </c>
      <c r="Y23" s="101">
        <f t="shared" si="4"/>
        <v>0</v>
      </c>
      <c r="Z23" s="101">
        <f t="shared" si="4"/>
        <v>0</v>
      </c>
      <c r="AA23" s="101">
        <f t="shared" si="4"/>
        <v>0</v>
      </c>
      <c r="AB23" s="101">
        <f t="shared" si="4"/>
        <v>7.8E-2</v>
      </c>
      <c r="AC23" s="101">
        <f t="shared" si="4"/>
        <v>0</v>
      </c>
      <c r="AD23" s="101">
        <f t="shared" si="4"/>
        <v>0.48162857142857141</v>
      </c>
      <c r="AE23" s="114">
        <f t="shared" si="4"/>
        <v>0</v>
      </c>
      <c r="AF23" s="101">
        <f t="shared" ref="AF23:AK23" si="5">SUM(AF15:AF22)</f>
        <v>0</v>
      </c>
      <c r="AG23" s="101">
        <f t="shared" si="5"/>
        <v>6.0071428571428571</v>
      </c>
      <c r="AH23" s="114">
        <f t="shared" si="5"/>
        <v>265</v>
      </c>
      <c r="AI23" s="101">
        <f t="shared" si="5"/>
        <v>0.85333333333333328</v>
      </c>
      <c r="AJ23" s="101">
        <f t="shared" si="5"/>
        <v>0</v>
      </c>
      <c r="AK23" s="114">
        <f t="shared" si="5"/>
        <v>0</v>
      </c>
      <c r="AL23" s="101">
        <f>SUM(AL15:AL22)</f>
        <v>0.66666666666666663</v>
      </c>
      <c r="AM23" s="101">
        <f>100*AN23/(IF(AM15="-",0,G15)+IF(AM16="-",0,G16)+IF(AM17="-",0,G17)+IF(AM18="-",0,G18)+IF(AM19="-",0,G19)+IF(AM20="-",0,G20)+IF(AM21="-",0,G21)+IF(AM22="-",0,G22)+0.0001)</f>
        <v>0</v>
      </c>
      <c r="AN23" s="114">
        <f>SUM(AN15:AN22)</f>
        <v>0</v>
      </c>
      <c r="AO23" s="144"/>
      <c r="AP23" s="101"/>
      <c r="AQ23" s="456">
        <f>SUM(AQ15:AQ22)</f>
        <v>4.2905666666666669</v>
      </c>
    </row>
    <row r="24" spans="1:43" ht="15.95" customHeight="1" x14ac:dyDescent="0.2">
      <c r="A24" s="312"/>
      <c r="B24" s="4" t="s">
        <v>61</v>
      </c>
      <c r="C24" s="4"/>
      <c r="D24" s="4"/>
      <c r="E24" s="2"/>
      <c r="F24" s="3">
        <f>IF((F23+G23+H23)&gt;0,F23*4/(F23*4+G23*4+H23*9),0)</f>
        <v>0.58392078338864972</v>
      </c>
      <c r="G24" s="3">
        <f>IF((F23+G23+H23)&gt;0,G23*4/(F23*4+G23*4+H23*9),0)</f>
        <v>6.1216356416664917E-2</v>
      </c>
      <c r="H24" s="5">
        <f>IF((F23+G23+H23)&gt;0,H23*9/(F23*4+G23*4+H23*9),0)</f>
        <v>0.35486286019468549</v>
      </c>
      <c r="I24" s="103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102"/>
      <c r="V24" s="90"/>
      <c r="W24" s="90"/>
      <c r="X24" s="90"/>
      <c r="Y24" s="90"/>
      <c r="Z24" s="90"/>
      <c r="AA24" s="90"/>
      <c r="AB24" s="90"/>
      <c r="AC24" s="90"/>
      <c r="AD24" s="90"/>
      <c r="AE24" s="102"/>
      <c r="AF24" s="90"/>
      <c r="AG24" s="90"/>
      <c r="AH24" s="102"/>
      <c r="AI24" s="315">
        <f>IF((AI23+AJ23+AK23)&gt;0,AI23/(AI23+AJ23+AK23),0)</f>
        <v>1</v>
      </c>
      <c r="AJ24" s="315">
        <f>IF((AI23+AJ23+AK23)&gt;0,AJ23/(AI23+AJ23+AK23),0)</f>
        <v>0</v>
      </c>
      <c r="AK24" s="137">
        <f>IF((AI23+AJ23+AK23)&gt;0,AK23/(AI23+AJ23+AK23),0)</f>
        <v>0</v>
      </c>
      <c r="AL24" s="315">
        <f>IF(G23&gt;0,AL23/G23,0)</f>
        <v>0.14760147601476015</v>
      </c>
      <c r="AM24" s="90"/>
      <c r="AN24" s="102"/>
      <c r="AO24" s="140"/>
      <c r="AP24" s="90"/>
      <c r="AQ24" s="457"/>
    </row>
    <row r="25" spans="1:43" ht="15.95" customHeight="1" x14ac:dyDescent="0.2">
      <c r="A25" s="311"/>
      <c r="B25" s="42" t="s">
        <v>99</v>
      </c>
      <c r="C25" s="4"/>
      <c r="D25" s="42"/>
      <c r="E25" s="49">
        <f>IF($C$9=0,0,E23/$C$9)</f>
        <v>1.3295108023515098E-4</v>
      </c>
      <c r="F25" s="50">
        <f>IF($E$10=0,0,F23/$E$10)</f>
        <v>2.5547412646033217E-4</v>
      </c>
      <c r="G25" s="50">
        <f>IF($E$11=0,0,G23/$E$11)</f>
        <v>1.606984607385271E-5</v>
      </c>
      <c r="H25" s="51">
        <f>IF($E$12=0,0,H23/$E$12)</f>
        <v>2.3288675913024832E-4</v>
      </c>
      <c r="I25" s="134">
        <f>IF(I$103=0,0,I23/I$103)</f>
        <v>0</v>
      </c>
      <c r="J25" s="135">
        <f>IF(J$103=0,0,J23/J$103)</f>
        <v>0</v>
      </c>
      <c r="K25" s="135">
        <f t="shared" ref="K25:AH25" si="6">IF(K$103=0,0,K23/K$103)</f>
        <v>0</v>
      </c>
      <c r="L25" s="135">
        <f t="shared" si="6"/>
        <v>0</v>
      </c>
      <c r="M25" s="135">
        <f t="shared" si="6"/>
        <v>0</v>
      </c>
      <c r="N25" s="135">
        <f t="shared" si="6"/>
        <v>0</v>
      </c>
      <c r="O25" s="135">
        <f t="shared" si="6"/>
        <v>0</v>
      </c>
      <c r="P25" s="135">
        <f t="shared" si="6"/>
        <v>0</v>
      </c>
      <c r="Q25" s="135">
        <f t="shared" si="6"/>
        <v>0</v>
      </c>
      <c r="R25" s="135">
        <f t="shared" si="6"/>
        <v>0</v>
      </c>
      <c r="S25" s="135">
        <f t="shared" si="6"/>
        <v>0</v>
      </c>
      <c r="T25" s="135">
        <f t="shared" si="6"/>
        <v>0</v>
      </c>
      <c r="U25" s="136">
        <f t="shared" si="6"/>
        <v>0</v>
      </c>
      <c r="V25" s="135">
        <f t="shared" si="6"/>
        <v>0</v>
      </c>
      <c r="W25" s="135">
        <f t="shared" si="6"/>
        <v>0</v>
      </c>
      <c r="X25" s="135">
        <f t="shared" si="6"/>
        <v>0</v>
      </c>
      <c r="Y25" s="135">
        <f t="shared" si="6"/>
        <v>0</v>
      </c>
      <c r="Z25" s="135">
        <f t="shared" si="6"/>
        <v>0</v>
      </c>
      <c r="AA25" s="135">
        <f t="shared" si="6"/>
        <v>0</v>
      </c>
      <c r="AB25" s="135">
        <f t="shared" si="6"/>
        <v>1.8451872405597544E-11</v>
      </c>
      <c r="AC25" s="135">
        <f t="shared" si="6"/>
        <v>0</v>
      </c>
      <c r="AD25" s="135">
        <f t="shared" si="6"/>
        <v>3.5699709444772686E-10</v>
      </c>
      <c r="AE25" s="136">
        <f t="shared" si="6"/>
        <v>0</v>
      </c>
      <c r="AF25" s="135">
        <f t="shared" si="6"/>
        <v>0</v>
      </c>
      <c r="AG25" s="135">
        <f t="shared" si="6"/>
        <v>1.7576324478890836E-4</v>
      </c>
      <c r="AH25" s="136">
        <f t="shared" si="6"/>
        <v>1.4731927616135731E-3</v>
      </c>
      <c r="AI25" s="135"/>
      <c r="AJ25" s="135"/>
      <c r="AK25" s="136"/>
      <c r="AL25" s="135"/>
      <c r="AM25" s="135"/>
      <c r="AN25" s="136"/>
      <c r="AO25" s="145"/>
      <c r="AP25" s="135"/>
      <c r="AQ25" s="458"/>
    </row>
    <row r="26" spans="1:43" ht="15.95" customHeight="1" x14ac:dyDescent="0.2">
      <c r="A26" s="313" t="s">
        <v>348</v>
      </c>
      <c r="B26" s="75">
        <v>271</v>
      </c>
      <c r="C26" s="76">
        <v>100</v>
      </c>
      <c r="D26" s="39" t="str">
        <f>INDEX('Nutrition Table'!$A$5:$AN$280,$B26+1,'Nutrition Table'!C$4)</f>
        <v>g</v>
      </c>
      <c r="E26" s="40">
        <f>($C26/INDEX('Nutrition Table'!$A$5:$AN$280,$B26+1,2))*(INDEX('Nutrition Table'!$A$5:$AN$280,$B26+1,'Nutrition Table'!D$4))</f>
        <v>163</v>
      </c>
      <c r="F26" s="12">
        <f>($C26/INDEX('Nutrition Table'!$A$5:$AN$280,$B26+1,2))*(INDEX('Nutrition Table'!$A$5:$AN$280,$B26+1,'Nutrition Table'!E$4))</f>
        <v>30</v>
      </c>
      <c r="G26" s="12">
        <f>($C26/INDEX('Nutrition Table'!$A$5:$AN$280,$B26+1,2))*(INDEX('Nutrition Table'!$A$5:$AN$280,$B26+1,'Nutrition Table'!F$4))</f>
        <v>0</v>
      </c>
      <c r="H26" s="16">
        <f>($C26/INDEX('Nutrition Table'!$A$5:$AN$280,$B26+1,2))*(INDEX('Nutrition Table'!$A$5:$AN$280,$B26+1,'Nutrition Table'!G$4))</f>
        <v>3.2</v>
      </c>
      <c r="I26" s="46">
        <f>($C26/INDEX('Nutrition Table'!$A$5:$AN$280,$B26+1,2))*(INDEX('Nutrition Table'!$A$5:$AN$280,$B26+1,'Nutrition Table'!H$4))</f>
        <v>0</v>
      </c>
      <c r="J26" s="12">
        <f>($C26/INDEX('Nutrition Table'!$A$5:$AN$280,$B26+1,2))*(INDEX('Nutrition Table'!$A$5:$AN$280,$B26+1,'Nutrition Table'!I$4))</f>
        <v>0</v>
      </c>
      <c r="K26" s="12">
        <f>($C26/INDEX('Nutrition Table'!$A$5:$AN$280,$B26+1,2))*(INDEX('Nutrition Table'!$A$5:$AN$280,$B26+1,'Nutrition Table'!J$4))</f>
        <v>0</v>
      </c>
      <c r="L26" s="12">
        <f>($C26/INDEX('Nutrition Table'!$A$5:$AN$280,$B26+1,2))*(INDEX('Nutrition Table'!$A$5:$AN$280,$B26+1,'Nutrition Table'!K$4))</f>
        <v>0</v>
      </c>
      <c r="M26" s="12">
        <f>($C26/INDEX('Nutrition Table'!$A$5:$AN$280,$B26+1,2))*(INDEX('Nutrition Table'!$A$5:$AN$280,$B26+1,'Nutrition Table'!L$4))</f>
        <v>0</v>
      </c>
      <c r="N26" s="12">
        <f>($C26/INDEX('Nutrition Table'!$A$5:$AN$280,$B26+1,2))*(INDEX('Nutrition Table'!$A$5:$AN$280,$B26+1,'Nutrition Table'!M$4))</f>
        <v>0</v>
      </c>
      <c r="O26" s="12">
        <f>($C26/INDEX('Nutrition Table'!$A$5:$AN$280,$B26+1,2))*(INDEX('Nutrition Table'!$A$5:$AN$280,$B26+1,'Nutrition Table'!N$4))</f>
        <v>0</v>
      </c>
      <c r="P26" s="12">
        <f>($C26/INDEX('Nutrition Table'!$A$5:$AN$280,$B26+1,2))*(INDEX('Nutrition Table'!$A$5:$AN$280,$B26+1,'Nutrition Table'!O$4))</f>
        <v>0</v>
      </c>
      <c r="Q26" s="12">
        <f>($C26/INDEX('Nutrition Table'!$A$5:$AN$280,$B26+1,2))*(INDEX('Nutrition Table'!$A$5:$AN$280,$B26+1,'Nutrition Table'!P$4))</f>
        <v>0</v>
      </c>
      <c r="R26" s="12">
        <f>($C26/INDEX('Nutrition Table'!$A$5:$AN$280,$B26+1,2))*(INDEX('Nutrition Table'!$A$5:$AN$280,$B26+1,'Nutrition Table'!Q$4))</f>
        <v>0</v>
      </c>
      <c r="S26" s="12">
        <f>($C26/INDEX('Nutrition Table'!$A$5:$AN$280,$B26+1,2))*(INDEX('Nutrition Table'!$A$5:$AN$280,$B26+1,'Nutrition Table'!R$4))</f>
        <v>0</v>
      </c>
      <c r="T26" s="12">
        <f>($C26/INDEX('Nutrition Table'!$A$5:$AN$280,$B26+1,2))*(INDEX('Nutrition Table'!$A$5:$AN$280,$B26+1,'Nutrition Table'!S$4))</f>
        <v>0</v>
      </c>
      <c r="U26" s="41">
        <f>($C26/INDEX('Nutrition Table'!$A$5:$AN$280,$B26+1,2))*(INDEX('Nutrition Table'!$A$5:$AN$280,$B26+1,'Nutrition Table'!T$4))</f>
        <v>0</v>
      </c>
      <c r="V26" s="12">
        <f>($C26/INDEX('Nutrition Table'!$A$5:$AN$280,$B26+1,2))*(INDEX('Nutrition Table'!$A$5:$AN$280,$B26+1,'Nutrition Table'!U$4))</f>
        <v>0</v>
      </c>
      <c r="W26" s="12">
        <f>($C26/INDEX('Nutrition Table'!$A$5:$AN$280,$B26+1,2))*(INDEX('Nutrition Table'!$A$5:$AN$280,$B26+1,'Nutrition Table'!V$4))</f>
        <v>0</v>
      </c>
      <c r="X26" s="12">
        <f>($C26/INDEX('Nutrition Table'!$A$5:$AN$280,$B26+1,2))*(INDEX('Nutrition Table'!$A$5:$AN$280,$B26+1,'Nutrition Table'!W$4))</f>
        <v>0</v>
      </c>
      <c r="Y26" s="12">
        <f>($C26/INDEX('Nutrition Table'!$A$5:$AN$280,$B26+1,2))*(INDEX('Nutrition Table'!$A$5:$AN$280,$B26+1,'Nutrition Table'!X$4))</f>
        <v>0</v>
      </c>
      <c r="Z26" s="12">
        <f>($C26/INDEX('Nutrition Table'!$A$5:$AN$280,$B26+1,2))*(INDEX('Nutrition Table'!$A$5:$AN$280,$B26+1,'Nutrition Table'!Y$4))</f>
        <v>0</v>
      </c>
      <c r="AA26" s="12">
        <f>($C26/INDEX('Nutrition Table'!$A$5:$AN$280,$B26+1,2))*(INDEX('Nutrition Table'!$A$5:$AN$280,$B26+1,'Nutrition Table'!Z$4))</f>
        <v>0</v>
      </c>
      <c r="AB26" s="12">
        <f>($C26/INDEX('Nutrition Table'!$A$5:$AN$280,$B26+1,2))*(INDEX('Nutrition Table'!$A$5:$AN$280,$B26+1,'Nutrition Table'!AA$4))</f>
        <v>0</v>
      </c>
      <c r="AC26" s="12">
        <f>($C26/INDEX('Nutrition Table'!$A$5:$AN$280,$B26+1,2))*(INDEX('Nutrition Table'!$A$5:$AN$280,$B26+1,'Nutrition Table'!AB$4))</f>
        <v>0</v>
      </c>
      <c r="AD26" s="12">
        <f>($C26/INDEX('Nutrition Table'!$A$5:$AN$280,$B26+1,2))*(INDEX('Nutrition Table'!$A$5:$AN$280,$B26+1,'Nutrition Table'!AC$4))</f>
        <v>3.5999999999999997E-2</v>
      </c>
      <c r="AE26" s="41">
        <f>($C26/INDEX('Nutrition Table'!$A$5:$AN$280,$B26+1,2))*(INDEX('Nutrition Table'!$A$5:$AN$280,$B26+1,'Nutrition Table'!AD$4))</f>
        <v>0</v>
      </c>
      <c r="AF26" s="12">
        <f>($C26/INDEX('Nutrition Table'!$A$5:$AN$280,$B26+1,2))*(INDEX('Nutrition Table'!$A$5:$AN$280,$B26+1,'Nutrition Table'!AE$4))</f>
        <v>0</v>
      </c>
      <c r="AG26" s="12">
        <f>($C26/INDEX('Nutrition Table'!$A$5:$AN$280,$B26+1,2))*(INDEX('Nutrition Table'!$A$5:$AN$280,$B26+1,'Nutrition Table'!AF$4))</f>
        <v>0</v>
      </c>
      <c r="AH26" s="41">
        <f>($C26/INDEX('Nutrition Table'!$A$5:$AN$280,$B26+1,2))*(INDEX('Nutrition Table'!$A$5:$AN$280,$B26+1,'Nutrition Table'!AG$4))</f>
        <v>0</v>
      </c>
      <c r="AI26" s="12">
        <f>($C26/INDEX('Nutrition Table'!$A$5:$AN$280,$B26+1,2))*(INDEX('Nutrition Table'!$A$5:$AN$280,$B26+1,'Nutrition Table'!AH$4))</f>
        <v>1.1000000000000001</v>
      </c>
      <c r="AJ26" s="12">
        <f>($C26/INDEX('Nutrition Table'!$A$5:$AN$280,$B26+1,2))*(INDEX('Nutrition Table'!$A$5:$AN$280,$B26+1,'Nutrition Table'!AI$4))</f>
        <v>0</v>
      </c>
      <c r="AK26" s="41">
        <f>($C26/INDEX('Nutrition Table'!$A$5:$AN$280,$B26+1,2))*(INDEX('Nutrition Table'!$A$5:$AN$280,$B26+1,'Nutrition Table'!AJ$4))</f>
        <v>0</v>
      </c>
      <c r="AL26" s="12">
        <f>($C26/INDEX('Nutrition Table'!$A$5:$AN$280,$B26+1,2))*(INDEX('Nutrition Table'!$A$5:$AN$280,$B26+1,'Nutrition Table'!AK$4))</f>
        <v>0</v>
      </c>
      <c r="AM26" s="12">
        <f>INDEX('Nutrition Table'!$A$5:$AN$280,$B26+1,'Nutrition Table'!AL$4)</f>
        <v>0</v>
      </c>
      <c r="AN26" s="41">
        <f>IF(AM26="-","-",AM26*G26/100)</f>
        <v>0</v>
      </c>
      <c r="AO26" s="139">
        <f>INDEX('Nutrition Table'!$A$5:$AN$280,$B26+1,'Nutrition Table'!AM$4)</f>
        <v>0</v>
      </c>
      <c r="AP26" s="12">
        <f>INDEX('Nutrition Table'!$A$5:$AN$280,$B26+1,'Nutrition Table'!AN$4)</f>
        <v>0</v>
      </c>
      <c r="AQ26" s="455">
        <f>($C26/INDEX('Nutrition Table'!$A$5:$AO$280,$B26+1,2))*(INDEX('Nutrition Table'!$A$5:$AO$280,$B26+1,'Nutrition Table'!AO$4))</f>
        <v>1.4</v>
      </c>
    </row>
    <row r="27" spans="1:43" ht="15.95" customHeight="1" x14ac:dyDescent="0.2">
      <c r="A27" s="314"/>
      <c r="B27" s="77">
        <v>248</v>
      </c>
      <c r="C27" s="78">
        <v>50</v>
      </c>
      <c r="D27" s="25" t="str">
        <f>INDEX('Nutrition Table'!$A$5:$AN$280,$B27+1,'Nutrition Table'!C$4)</f>
        <v>g</v>
      </c>
      <c r="E27" s="12">
        <f>($C27/INDEX('Nutrition Table'!$A$5:$AN$280,$B27+1,2))*(INDEX('Nutrition Table'!$A$5:$AN$280,$B27+1,'Nutrition Table'!D$4))</f>
        <v>38.5</v>
      </c>
      <c r="F27" s="12">
        <f>($C27/INDEX('Nutrition Table'!$A$5:$AN$280,$B27+1,2))*(INDEX('Nutrition Table'!$A$5:$AN$280,$B27+1,'Nutrition Table'!E$4))</f>
        <v>0.3</v>
      </c>
      <c r="G27" s="12">
        <f>($C27/INDEX('Nutrition Table'!$A$5:$AN$280,$B27+1,2))*(INDEX('Nutrition Table'!$A$5:$AN$280,$B27+1,'Nutrition Table'!F$4))</f>
        <v>9.1999999999999993</v>
      </c>
      <c r="H27" s="16">
        <f>($C27/INDEX('Nutrition Table'!$A$5:$AN$280,$B27+1,2))*(INDEX('Nutrition Table'!$A$5:$AN$280,$B27+1,'Nutrition Table'!G$4))</f>
        <v>0.05</v>
      </c>
      <c r="I27" s="46">
        <f>($C27/INDEX('Nutrition Table'!$A$5:$AN$280,$B27+1,2))*(INDEX('Nutrition Table'!$A$5:$AN$280,$B27+1,'Nutrition Table'!H$4))</f>
        <v>4.5</v>
      </c>
      <c r="J27" s="12">
        <f>($C27/INDEX('Nutrition Table'!$A$5:$AN$280,$B27+1,2))*(INDEX('Nutrition Table'!$A$5:$AN$280,$B27+1,'Nutrition Table'!I$4))</f>
        <v>0</v>
      </c>
      <c r="K27" s="12">
        <f>($C27/INDEX('Nutrition Table'!$A$5:$AN$280,$B27+1,2))*(INDEX('Nutrition Table'!$A$5:$AN$280,$B27+1,'Nutrition Table'!J$4))</f>
        <v>0</v>
      </c>
      <c r="L27" s="12">
        <f>($C27/INDEX('Nutrition Table'!$A$5:$AN$280,$B27+1,2))*(INDEX('Nutrition Table'!$A$5:$AN$280,$B27+1,'Nutrition Table'!K$4))</f>
        <v>0</v>
      </c>
      <c r="M27" s="12">
        <f>($C27/INDEX('Nutrition Table'!$A$5:$AN$280,$B27+1,2))*(INDEX('Nutrition Table'!$A$5:$AN$280,$B27+1,'Nutrition Table'!L$4))</f>
        <v>0</v>
      </c>
      <c r="N27" s="12">
        <f>($C27/INDEX('Nutrition Table'!$A$5:$AN$280,$B27+1,2))*(INDEX('Nutrition Table'!$A$5:$AN$280,$B27+1,'Nutrition Table'!M$4))</f>
        <v>0</v>
      </c>
      <c r="O27" s="12">
        <f>($C27/INDEX('Nutrition Table'!$A$5:$AN$280,$B27+1,2))*(INDEX('Nutrition Table'!$A$5:$AN$280,$B27+1,'Nutrition Table'!N$4))</f>
        <v>0</v>
      </c>
      <c r="P27" s="12">
        <f>($C27/INDEX('Nutrition Table'!$A$5:$AN$280,$B27+1,2))*(INDEX('Nutrition Table'!$A$5:$AN$280,$B27+1,'Nutrition Table'!O$4))</f>
        <v>0</v>
      </c>
      <c r="Q27" s="12">
        <f>($C27/INDEX('Nutrition Table'!$A$5:$AN$280,$B27+1,2))*(INDEX('Nutrition Table'!$A$5:$AN$280,$B27+1,'Nutrition Table'!P$4))</f>
        <v>0</v>
      </c>
      <c r="R27" s="12">
        <f>($C27/INDEX('Nutrition Table'!$A$5:$AN$280,$B27+1,2))*(INDEX('Nutrition Table'!$A$5:$AN$280,$B27+1,'Nutrition Table'!Q$4))</f>
        <v>0</v>
      </c>
      <c r="S27" s="12">
        <f>($C27/INDEX('Nutrition Table'!$A$5:$AN$280,$B27+1,2))*(INDEX('Nutrition Table'!$A$5:$AN$280,$B27+1,'Nutrition Table'!R$4))</f>
        <v>0</v>
      </c>
      <c r="T27" s="12">
        <f>($C27/INDEX('Nutrition Table'!$A$5:$AN$280,$B27+1,2))*(INDEX('Nutrition Table'!$A$5:$AN$280,$B27+1,'Nutrition Table'!S$4))</f>
        <v>0</v>
      </c>
      <c r="U27" s="41">
        <f>($C27/INDEX('Nutrition Table'!$A$5:$AN$280,$B27+1,2))*(INDEX('Nutrition Table'!$A$5:$AN$280,$B27+1,'Nutrition Table'!T$4))</f>
        <v>0</v>
      </c>
      <c r="V27" s="12">
        <f>($C27/INDEX('Nutrition Table'!$A$5:$AN$280,$B27+1,2))*(INDEX('Nutrition Table'!$A$5:$AN$280,$B27+1,'Nutrition Table'!U$4))</f>
        <v>0</v>
      </c>
      <c r="W27" s="12">
        <f>($C27/INDEX('Nutrition Table'!$A$5:$AN$280,$B27+1,2))*(INDEX('Nutrition Table'!$A$5:$AN$280,$B27+1,'Nutrition Table'!V$4))</f>
        <v>0</v>
      </c>
      <c r="X27" s="12">
        <f>($C27/INDEX('Nutrition Table'!$A$5:$AN$280,$B27+1,2))*(INDEX('Nutrition Table'!$A$5:$AN$280,$B27+1,'Nutrition Table'!W$4))</f>
        <v>0</v>
      </c>
      <c r="Y27" s="12">
        <f>($C27/INDEX('Nutrition Table'!$A$5:$AN$280,$B27+1,2))*(INDEX('Nutrition Table'!$A$5:$AN$280,$B27+1,'Nutrition Table'!X$4))</f>
        <v>0</v>
      </c>
      <c r="Z27" s="12">
        <f>($C27/INDEX('Nutrition Table'!$A$5:$AN$280,$B27+1,2))*(INDEX('Nutrition Table'!$A$5:$AN$280,$B27+1,'Nutrition Table'!Y$4))</f>
        <v>0</v>
      </c>
      <c r="AA27" s="12">
        <f>($C27/INDEX('Nutrition Table'!$A$5:$AN$280,$B27+1,2))*(INDEX('Nutrition Table'!$A$5:$AN$280,$B27+1,'Nutrition Table'!Z$4))</f>
        <v>0</v>
      </c>
      <c r="AB27" s="12">
        <f>($C27/INDEX('Nutrition Table'!$A$5:$AN$280,$B27+1,2))*(INDEX('Nutrition Table'!$A$5:$AN$280,$B27+1,'Nutrition Table'!AA$4))</f>
        <v>0</v>
      </c>
      <c r="AC27" s="12">
        <f>($C27/INDEX('Nutrition Table'!$A$5:$AN$280,$B27+1,2))*(INDEX('Nutrition Table'!$A$5:$AN$280,$B27+1,'Nutrition Table'!AB$4))</f>
        <v>0</v>
      </c>
      <c r="AD27" s="12">
        <f>($C27/INDEX('Nutrition Table'!$A$5:$AN$280,$B27+1,2))*(INDEX('Nutrition Table'!$A$5:$AN$280,$B27+1,'Nutrition Table'!AC$4))</f>
        <v>1.5E-3</v>
      </c>
      <c r="AE27" s="41">
        <f>($C27/INDEX('Nutrition Table'!$A$5:$AN$280,$B27+1,2))*(INDEX('Nutrition Table'!$A$5:$AN$280,$B27+1,'Nutrition Table'!AD$4))</f>
        <v>0</v>
      </c>
      <c r="AF27" s="12">
        <f>($C27/INDEX('Nutrition Table'!$A$5:$AN$280,$B27+1,2))*(INDEX('Nutrition Table'!$A$5:$AN$280,$B27+1,'Nutrition Table'!AE$4))</f>
        <v>0</v>
      </c>
      <c r="AG27" s="12">
        <f>($C27/INDEX('Nutrition Table'!$A$5:$AN$280,$B27+1,2))*(INDEX('Nutrition Table'!$A$5:$AN$280,$B27+1,'Nutrition Table'!AF$4))</f>
        <v>1.1000000000000001</v>
      </c>
      <c r="AH27" s="41">
        <f>($C27/INDEX('Nutrition Table'!$A$5:$AN$280,$B27+1,2))*(INDEX('Nutrition Table'!$A$5:$AN$280,$B27+1,'Nutrition Table'!AG$4))</f>
        <v>0</v>
      </c>
      <c r="AI27" s="12">
        <f>($C27/INDEX('Nutrition Table'!$A$5:$AN$280,$B27+1,2))*(INDEX('Nutrition Table'!$A$5:$AN$280,$B27+1,'Nutrition Table'!AH$4))</f>
        <v>0</v>
      </c>
      <c r="AJ27" s="12">
        <f>($C27/INDEX('Nutrition Table'!$A$5:$AN$280,$B27+1,2))*(INDEX('Nutrition Table'!$A$5:$AN$280,$B27+1,'Nutrition Table'!AI$4))</f>
        <v>0</v>
      </c>
      <c r="AK27" s="41">
        <f>($C27/INDEX('Nutrition Table'!$A$5:$AN$280,$B27+1,2))*(INDEX('Nutrition Table'!$A$5:$AN$280,$B27+1,'Nutrition Table'!AJ$4))</f>
        <v>0</v>
      </c>
      <c r="AL27" s="12">
        <f>($C27/INDEX('Nutrition Table'!$A$5:$AN$280,$B27+1,2))*(INDEX('Nutrition Table'!$A$5:$AN$280,$B27+1,'Nutrition Table'!AK$4))</f>
        <v>0</v>
      </c>
      <c r="AM27" s="12">
        <f>INDEX('Nutrition Table'!$A$5:$AN$280,$B27+1,'Nutrition Table'!AL$4)</f>
        <v>44</v>
      </c>
      <c r="AN27" s="41">
        <f t="shared" ref="AN27:AN33" si="7">IF(AM27="-","-",AM27*G27/100)</f>
        <v>4.0479999999999992</v>
      </c>
      <c r="AO27" s="139">
        <f>INDEX('Nutrition Table'!$A$5:$AN$280,$B27+1,'Nutrition Table'!AM$4)</f>
        <v>0</v>
      </c>
      <c r="AP27" s="12">
        <f>INDEX('Nutrition Table'!$A$5:$AN$280,$B27+1,'Nutrition Table'!AN$4)</f>
        <v>0</v>
      </c>
      <c r="AQ27" s="455">
        <f>($C27/INDEX('Nutrition Table'!$A$5:$AO$280,$B27+1,2))*(INDEX('Nutrition Table'!$A$5:$AO$280,$B27+1,'Nutrition Table'!AO$4))</f>
        <v>0.2</v>
      </c>
    </row>
    <row r="28" spans="1:43" ht="15.95" customHeight="1" x14ac:dyDescent="0.2">
      <c r="A28" s="312"/>
      <c r="B28" s="77">
        <v>250</v>
      </c>
      <c r="C28" s="78">
        <v>50</v>
      </c>
      <c r="D28" s="25" t="str">
        <f>INDEX('Nutrition Table'!$A$5:$AN$280,$B28+1,'Nutrition Table'!C$4)</f>
        <v>g</v>
      </c>
      <c r="E28" s="12">
        <f>($C28/INDEX('Nutrition Table'!$A$5:$AN$280,$B28+1,2))*(INDEX('Nutrition Table'!$A$5:$AN$280,$B28+1,'Nutrition Table'!D$4))</f>
        <v>12.5</v>
      </c>
      <c r="F28" s="12">
        <f>($C28/INDEX('Nutrition Table'!$A$5:$AN$280,$B28+1,2))*(INDEX('Nutrition Table'!$A$5:$AN$280,$B28+1,'Nutrition Table'!E$4))</f>
        <v>1.05</v>
      </c>
      <c r="G28" s="12">
        <f>($C28/INDEX('Nutrition Table'!$A$5:$AN$280,$B28+1,2))*(INDEX('Nutrition Table'!$A$5:$AN$280,$B28+1,'Nutrition Table'!F$4))</f>
        <v>0.25</v>
      </c>
      <c r="H28" s="16">
        <f>($C28/INDEX('Nutrition Table'!$A$5:$AN$280,$B28+1,2))*(INDEX('Nutrition Table'!$A$5:$AN$280,$B28+1,'Nutrition Table'!G$4))</f>
        <v>2.2000000000000002</v>
      </c>
      <c r="I28" s="46">
        <f>($C28/INDEX('Nutrition Table'!$A$5:$AN$280,$B28+1,2))*(INDEX('Nutrition Table'!$A$5:$AN$280,$B28+1,'Nutrition Table'!H$4))</f>
        <v>0</v>
      </c>
      <c r="J28" s="12">
        <f>($C28/INDEX('Nutrition Table'!$A$5:$AN$280,$B28+1,2))*(INDEX('Nutrition Table'!$A$5:$AN$280,$B28+1,'Nutrition Table'!I$4))</f>
        <v>0</v>
      </c>
      <c r="K28" s="12">
        <f>($C28/INDEX('Nutrition Table'!$A$5:$AN$280,$B28+1,2))*(INDEX('Nutrition Table'!$A$5:$AN$280,$B28+1,'Nutrition Table'!J$4))</f>
        <v>0</v>
      </c>
      <c r="L28" s="12">
        <f>($C28/INDEX('Nutrition Table'!$A$5:$AN$280,$B28+1,2))*(INDEX('Nutrition Table'!$A$5:$AN$280,$B28+1,'Nutrition Table'!K$4))</f>
        <v>0</v>
      </c>
      <c r="M28" s="12">
        <f>($C28/INDEX('Nutrition Table'!$A$5:$AN$280,$B28+1,2))*(INDEX('Nutrition Table'!$A$5:$AN$280,$B28+1,'Nutrition Table'!L$4))</f>
        <v>0</v>
      </c>
      <c r="N28" s="12">
        <f>($C28/INDEX('Nutrition Table'!$A$5:$AN$280,$B28+1,2))*(INDEX('Nutrition Table'!$A$5:$AN$280,$B28+1,'Nutrition Table'!M$4))</f>
        <v>0</v>
      </c>
      <c r="O28" s="12">
        <f>($C28/INDEX('Nutrition Table'!$A$5:$AN$280,$B28+1,2))*(INDEX('Nutrition Table'!$A$5:$AN$280,$B28+1,'Nutrition Table'!N$4))</f>
        <v>0</v>
      </c>
      <c r="P28" s="12">
        <f>($C28/INDEX('Nutrition Table'!$A$5:$AN$280,$B28+1,2))*(INDEX('Nutrition Table'!$A$5:$AN$280,$B28+1,'Nutrition Table'!O$4))</f>
        <v>0</v>
      </c>
      <c r="Q28" s="12">
        <f>($C28/INDEX('Nutrition Table'!$A$5:$AN$280,$B28+1,2))*(INDEX('Nutrition Table'!$A$5:$AN$280,$B28+1,'Nutrition Table'!P$4))</f>
        <v>0</v>
      </c>
      <c r="R28" s="12">
        <f>($C28/INDEX('Nutrition Table'!$A$5:$AN$280,$B28+1,2))*(INDEX('Nutrition Table'!$A$5:$AN$280,$B28+1,'Nutrition Table'!Q$4))</f>
        <v>0</v>
      </c>
      <c r="S28" s="12">
        <f>($C28/INDEX('Nutrition Table'!$A$5:$AN$280,$B28+1,2))*(INDEX('Nutrition Table'!$A$5:$AN$280,$B28+1,'Nutrition Table'!R$4))</f>
        <v>0</v>
      </c>
      <c r="T28" s="12">
        <f>($C28/INDEX('Nutrition Table'!$A$5:$AN$280,$B28+1,2))*(INDEX('Nutrition Table'!$A$5:$AN$280,$B28+1,'Nutrition Table'!S$4))</f>
        <v>0</v>
      </c>
      <c r="U28" s="41">
        <f>($C28/INDEX('Nutrition Table'!$A$5:$AN$280,$B28+1,2))*(INDEX('Nutrition Table'!$A$5:$AN$280,$B28+1,'Nutrition Table'!T$4))</f>
        <v>0</v>
      </c>
      <c r="V28" s="12">
        <f>($C28/INDEX('Nutrition Table'!$A$5:$AN$280,$B28+1,2))*(INDEX('Nutrition Table'!$A$5:$AN$280,$B28+1,'Nutrition Table'!U$4))</f>
        <v>0</v>
      </c>
      <c r="W28" s="12">
        <f>($C28/INDEX('Nutrition Table'!$A$5:$AN$280,$B28+1,2))*(INDEX('Nutrition Table'!$A$5:$AN$280,$B28+1,'Nutrition Table'!V$4))</f>
        <v>0</v>
      </c>
      <c r="X28" s="12">
        <f>($C28/INDEX('Nutrition Table'!$A$5:$AN$280,$B28+1,2))*(INDEX('Nutrition Table'!$A$5:$AN$280,$B28+1,'Nutrition Table'!W$4))</f>
        <v>0</v>
      </c>
      <c r="Y28" s="12">
        <f>($C28/INDEX('Nutrition Table'!$A$5:$AN$280,$B28+1,2))*(INDEX('Nutrition Table'!$A$5:$AN$280,$B28+1,'Nutrition Table'!X$4))</f>
        <v>0</v>
      </c>
      <c r="Z28" s="12">
        <f>($C28/INDEX('Nutrition Table'!$A$5:$AN$280,$B28+1,2))*(INDEX('Nutrition Table'!$A$5:$AN$280,$B28+1,'Nutrition Table'!Y$4))</f>
        <v>0</v>
      </c>
      <c r="AA28" s="12">
        <f>($C28/INDEX('Nutrition Table'!$A$5:$AN$280,$B28+1,2))*(INDEX('Nutrition Table'!$A$5:$AN$280,$B28+1,'Nutrition Table'!Z$4))</f>
        <v>0</v>
      </c>
      <c r="AB28" s="12">
        <f>($C28/INDEX('Nutrition Table'!$A$5:$AN$280,$B28+1,2))*(INDEX('Nutrition Table'!$A$5:$AN$280,$B28+1,'Nutrition Table'!AA$4))</f>
        <v>0</v>
      </c>
      <c r="AC28" s="12">
        <f>($C28/INDEX('Nutrition Table'!$A$5:$AN$280,$B28+1,2))*(INDEX('Nutrition Table'!$A$5:$AN$280,$B28+1,'Nutrition Table'!AB$4))</f>
        <v>0</v>
      </c>
      <c r="AD28" s="12">
        <f>($C28/INDEX('Nutrition Table'!$A$5:$AN$280,$B28+1,2))*(INDEX('Nutrition Table'!$A$5:$AN$280,$B28+1,'Nutrition Table'!AC$4))</f>
        <v>0</v>
      </c>
      <c r="AE28" s="41">
        <f>($C28/INDEX('Nutrition Table'!$A$5:$AN$280,$B28+1,2))*(INDEX('Nutrition Table'!$A$5:$AN$280,$B28+1,'Nutrition Table'!AD$4))</f>
        <v>0</v>
      </c>
      <c r="AF28" s="12">
        <f>($C28/INDEX('Nutrition Table'!$A$5:$AN$280,$B28+1,2))*(INDEX('Nutrition Table'!$A$5:$AN$280,$B28+1,'Nutrition Table'!AE$4))</f>
        <v>0</v>
      </c>
      <c r="AG28" s="12">
        <f>($C28/INDEX('Nutrition Table'!$A$5:$AN$280,$B28+1,2))*(INDEX('Nutrition Table'!$A$5:$AN$280,$B28+1,'Nutrition Table'!AF$4))</f>
        <v>1.3</v>
      </c>
      <c r="AH28" s="41">
        <f>($C28/INDEX('Nutrition Table'!$A$5:$AN$280,$B28+1,2))*(INDEX('Nutrition Table'!$A$5:$AN$280,$B28+1,'Nutrition Table'!AG$4))</f>
        <v>0</v>
      </c>
      <c r="AI28" s="12">
        <f>($C28/INDEX('Nutrition Table'!$A$5:$AN$280,$B28+1,2))*(INDEX('Nutrition Table'!$A$5:$AN$280,$B28+1,'Nutrition Table'!AH$4))</f>
        <v>0</v>
      </c>
      <c r="AJ28" s="12">
        <f>($C28/INDEX('Nutrition Table'!$A$5:$AN$280,$B28+1,2))*(INDEX('Nutrition Table'!$A$5:$AN$280,$B28+1,'Nutrition Table'!AI$4))</f>
        <v>0</v>
      </c>
      <c r="AK28" s="41">
        <f>($C28/INDEX('Nutrition Table'!$A$5:$AN$280,$B28+1,2))*(INDEX('Nutrition Table'!$A$5:$AN$280,$B28+1,'Nutrition Table'!AJ$4))</f>
        <v>0</v>
      </c>
      <c r="AL28" s="12">
        <f>($C28/INDEX('Nutrition Table'!$A$5:$AN$280,$B28+1,2))*(INDEX('Nutrition Table'!$A$5:$AN$280,$B28+1,'Nutrition Table'!AK$4))</f>
        <v>0</v>
      </c>
      <c r="AM28" s="12">
        <f>INDEX('Nutrition Table'!$A$5:$AN$280,$B28+1,'Nutrition Table'!AL$4)</f>
        <v>0</v>
      </c>
      <c r="AN28" s="41">
        <f t="shared" si="7"/>
        <v>0</v>
      </c>
      <c r="AO28" s="139">
        <f>INDEX('Nutrition Table'!$A$5:$AN$280,$B28+1,'Nutrition Table'!AM$4)</f>
        <v>0</v>
      </c>
      <c r="AP28" s="12">
        <f>INDEX('Nutrition Table'!$A$5:$AN$280,$B28+1,'Nutrition Table'!AN$4)</f>
        <v>0</v>
      </c>
      <c r="AQ28" s="455">
        <f>($C28/INDEX('Nutrition Table'!$A$5:$AO$280,$B28+1,2))*(INDEX('Nutrition Table'!$A$5:$AO$280,$B28+1,'Nutrition Table'!AO$4))</f>
        <v>0</v>
      </c>
    </row>
    <row r="29" spans="1:43" ht="15.95" customHeight="1" x14ac:dyDescent="0.2">
      <c r="A29" s="312"/>
      <c r="B29" s="77">
        <v>1</v>
      </c>
      <c r="C29" s="78">
        <v>0</v>
      </c>
      <c r="D29" s="25" t="str">
        <f>INDEX('Nutrition Table'!$A$5:$AN$280,$B29+1,'Nutrition Table'!C$4)</f>
        <v>-</v>
      </c>
      <c r="E29" s="12">
        <f>($C29/INDEX('Nutrition Table'!$A$5:$AN$280,$B29+1,2))*(INDEX('Nutrition Table'!$A$5:$AN$280,$B29+1,'Nutrition Table'!D$4))</f>
        <v>0</v>
      </c>
      <c r="F29" s="12">
        <f>($C29/INDEX('Nutrition Table'!$A$5:$AN$280,$B29+1,2))*(INDEX('Nutrition Table'!$A$5:$AN$280,$B29+1,'Nutrition Table'!E$4))</f>
        <v>0</v>
      </c>
      <c r="G29" s="12">
        <f>($C29/INDEX('Nutrition Table'!$A$5:$AN$280,$B29+1,2))*(INDEX('Nutrition Table'!$A$5:$AN$280,$B29+1,'Nutrition Table'!F$4))</f>
        <v>0</v>
      </c>
      <c r="H29" s="16">
        <f>($C29/INDEX('Nutrition Table'!$A$5:$AN$280,$B29+1,2))*(INDEX('Nutrition Table'!$A$5:$AN$280,$B29+1,'Nutrition Table'!G$4))</f>
        <v>0</v>
      </c>
      <c r="I29" s="46">
        <f>($C29/INDEX('Nutrition Table'!$A$5:$AN$280,$B29+1,2))*(INDEX('Nutrition Table'!$A$5:$AN$280,$B29+1,'Nutrition Table'!H$4))</f>
        <v>0</v>
      </c>
      <c r="J29" s="12">
        <f>($C29/INDEX('Nutrition Table'!$A$5:$AN$280,$B29+1,2))*(INDEX('Nutrition Table'!$A$5:$AN$280,$B29+1,'Nutrition Table'!I$4))</f>
        <v>0</v>
      </c>
      <c r="K29" s="12">
        <f>($C29/INDEX('Nutrition Table'!$A$5:$AN$280,$B29+1,2))*(INDEX('Nutrition Table'!$A$5:$AN$280,$B29+1,'Nutrition Table'!J$4))</f>
        <v>0</v>
      </c>
      <c r="L29" s="12">
        <f>($C29/INDEX('Nutrition Table'!$A$5:$AN$280,$B29+1,2))*(INDEX('Nutrition Table'!$A$5:$AN$280,$B29+1,'Nutrition Table'!K$4))</f>
        <v>0</v>
      </c>
      <c r="M29" s="12">
        <f>($C29/INDEX('Nutrition Table'!$A$5:$AN$280,$B29+1,2))*(INDEX('Nutrition Table'!$A$5:$AN$280,$B29+1,'Nutrition Table'!L$4))</f>
        <v>0</v>
      </c>
      <c r="N29" s="12">
        <f>($C29/INDEX('Nutrition Table'!$A$5:$AN$280,$B29+1,2))*(INDEX('Nutrition Table'!$A$5:$AN$280,$B29+1,'Nutrition Table'!M$4))</f>
        <v>0</v>
      </c>
      <c r="O29" s="12">
        <f>($C29/INDEX('Nutrition Table'!$A$5:$AN$280,$B29+1,2))*(INDEX('Nutrition Table'!$A$5:$AN$280,$B29+1,'Nutrition Table'!N$4))</f>
        <v>0</v>
      </c>
      <c r="P29" s="12">
        <f>($C29/INDEX('Nutrition Table'!$A$5:$AN$280,$B29+1,2))*(INDEX('Nutrition Table'!$A$5:$AN$280,$B29+1,'Nutrition Table'!O$4))</f>
        <v>0</v>
      </c>
      <c r="Q29" s="12">
        <f>($C29/INDEX('Nutrition Table'!$A$5:$AN$280,$B29+1,2))*(INDEX('Nutrition Table'!$A$5:$AN$280,$B29+1,'Nutrition Table'!P$4))</f>
        <v>0</v>
      </c>
      <c r="R29" s="12">
        <f>($C29/INDEX('Nutrition Table'!$A$5:$AN$280,$B29+1,2))*(INDEX('Nutrition Table'!$A$5:$AN$280,$B29+1,'Nutrition Table'!Q$4))</f>
        <v>0</v>
      </c>
      <c r="S29" s="12">
        <f>($C29/INDEX('Nutrition Table'!$A$5:$AN$280,$B29+1,2))*(INDEX('Nutrition Table'!$A$5:$AN$280,$B29+1,'Nutrition Table'!R$4))</f>
        <v>0</v>
      </c>
      <c r="T29" s="12">
        <f>($C29/INDEX('Nutrition Table'!$A$5:$AN$280,$B29+1,2))*(INDEX('Nutrition Table'!$A$5:$AN$280,$B29+1,'Nutrition Table'!S$4))</f>
        <v>0</v>
      </c>
      <c r="U29" s="41">
        <f>($C29/INDEX('Nutrition Table'!$A$5:$AN$280,$B29+1,2))*(INDEX('Nutrition Table'!$A$5:$AN$280,$B29+1,'Nutrition Table'!T$4))</f>
        <v>0</v>
      </c>
      <c r="V29" s="12">
        <f>($C29/INDEX('Nutrition Table'!$A$5:$AN$280,$B29+1,2))*(INDEX('Nutrition Table'!$A$5:$AN$280,$B29+1,'Nutrition Table'!U$4))</f>
        <v>0</v>
      </c>
      <c r="W29" s="12">
        <f>($C29/INDEX('Nutrition Table'!$A$5:$AN$280,$B29+1,2))*(INDEX('Nutrition Table'!$A$5:$AN$280,$B29+1,'Nutrition Table'!V$4))</f>
        <v>0</v>
      </c>
      <c r="X29" s="12">
        <f>($C29/INDEX('Nutrition Table'!$A$5:$AN$280,$B29+1,2))*(INDEX('Nutrition Table'!$A$5:$AN$280,$B29+1,'Nutrition Table'!W$4))</f>
        <v>0</v>
      </c>
      <c r="Y29" s="12">
        <f>($C29/INDEX('Nutrition Table'!$A$5:$AN$280,$B29+1,2))*(INDEX('Nutrition Table'!$A$5:$AN$280,$B29+1,'Nutrition Table'!X$4))</f>
        <v>0</v>
      </c>
      <c r="Z29" s="12">
        <f>($C29/INDEX('Nutrition Table'!$A$5:$AN$280,$B29+1,2))*(INDEX('Nutrition Table'!$A$5:$AN$280,$B29+1,'Nutrition Table'!Y$4))</f>
        <v>0</v>
      </c>
      <c r="AA29" s="12">
        <f>($C29/INDEX('Nutrition Table'!$A$5:$AN$280,$B29+1,2))*(INDEX('Nutrition Table'!$A$5:$AN$280,$B29+1,'Nutrition Table'!Z$4))</f>
        <v>0</v>
      </c>
      <c r="AB29" s="12">
        <f>($C29/INDEX('Nutrition Table'!$A$5:$AN$280,$B29+1,2))*(INDEX('Nutrition Table'!$A$5:$AN$280,$B29+1,'Nutrition Table'!AA$4))</f>
        <v>0</v>
      </c>
      <c r="AC29" s="12">
        <f>($C29/INDEX('Nutrition Table'!$A$5:$AN$280,$B29+1,2))*(INDEX('Nutrition Table'!$A$5:$AN$280,$B29+1,'Nutrition Table'!AB$4))</f>
        <v>0</v>
      </c>
      <c r="AD29" s="12">
        <f>($C29/INDEX('Nutrition Table'!$A$5:$AN$280,$B29+1,2))*(INDEX('Nutrition Table'!$A$5:$AN$280,$B29+1,'Nutrition Table'!AC$4))</f>
        <v>0</v>
      </c>
      <c r="AE29" s="41">
        <f>($C29/INDEX('Nutrition Table'!$A$5:$AN$280,$B29+1,2))*(INDEX('Nutrition Table'!$A$5:$AN$280,$B29+1,'Nutrition Table'!AD$4))</f>
        <v>0</v>
      </c>
      <c r="AF29" s="12">
        <f>($C29/INDEX('Nutrition Table'!$A$5:$AN$280,$B29+1,2))*(INDEX('Nutrition Table'!$A$5:$AN$280,$B29+1,'Nutrition Table'!AE$4))</f>
        <v>0</v>
      </c>
      <c r="AG29" s="12">
        <f>($C29/INDEX('Nutrition Table'!$A$5:$AN$280,$B29+1,2))*(INDEX('Nutrition Table'!$A$5:$AN$280,$B29+1,'Nutrition Table'!AF$4))</f>
        <v>0</v>
      </c>
      <c r="AH29" s="41">
        <f>($C29/INDEX('Nutrition Table'!$A$5:$AN$280,$B29+1,2))*(INDEX('Nutrition Table'!$A$5:$AN$280,$B29+1,'Nutrition Table'!AG$4))</f>
        <v>0</v>
      </c>
      <c r="AI29" s="12">
        <f>($C29/INDEX('Nutrition Table'!$A$5:$AN$280,$B29+1,2))*(INDEX('Nutrition Table'!$A$5:$AN$280,$B29+1,'Nutrition Table'!AH$4))</f>
        <v>0</v>
      </c>
      <c r="AJ29" s="12">
        <f>($C29/INDEX('Nutrition Table'!$A$5:$AN$280,$B29+1,2))*(INDEX('Nutrition Table'!$A$5:$AN$280,$B29+1,'Nutrition Table'!AI$4))</f>
        <v>0</v>
      </c>
      <c r="AK29" s="41">
        <f>($C29/INDEX('Nutrition Table'!$A$5:$AN$280,$B29+1,2))*(INDEX('Nutrition Table'!$A$5:$AN$280,$B29+1,'Nutrition Table'!AJ$4))</f>
        <v>0</v>
      </c>
      <c r="AL29" s="12">
        <f>($C29/INDEX('Nutrition Table'!$A$5:$AN$280,$B29+1,2))*(INDEX('Nutrition Table'!$A$5:$AN$280,$B29+1,'Nutrition Table'!AK$4))</f>
        <v>0</v>
      </c>
      <c r="AM29" s="12" t="str">
        <f>INDEX('Nutrition Table'!$A$5:$AN$280,$B29+1,'Nutrition Table'!AL$4)</f>
        <v>-</v>
      </c>
      <c r="AN29" s="41" t="str">
        <f t="shared" si="7"/>
        <v>-</v>
      </c>
      <c r="AO29" s="139">
        <f>INDEX('Nutrition Table'!$A$5:$AN$280,$B29+1,'Nutrition Table'!AM$4)</f>
        <v>0</v>
      </c>
      <c r="AP29" s="12" t="str">
        <f>INDEX('Nutrition Table'!$A$5:$AN$280,$B29+1,'Nutrition Table'!AN$4)</f>
        <v xml:space="preserve"> --------------- </v>
      </c>
      <c r="AQ29" s="455">
        <f>($C29/INDEX('Nutrition Table'!$A$5:$AO$280,$B29+1,2))*(INDEX('Nutrition Table'!$A$5:$AO$280,$B29+1,'Nutrition Table'!AO$4))</f>
        <v>0</v>
      </c>
    </row>
    <row r="30" spans="1:43" ht="15.95" customHeight="1" x14ac:dyDescent="0.2">
      <c r="A30" s="312"/>
      <c r="B30" s="77">
        <v>1</v>
      </c>
      <c r="C30" s="78">
        <v>0</v>
      </c>
      <c r="D30" s="25" t="str">
        <f>INDEX('Nutrition Table'!$A$5:$AN$280,$B30+1,'Nutrition Table'!C$4)</f>
        <v>-</v>
      </c>
      <c r="E30" s="12">
        <f>($C30/INDEX('Nutrition Table'!$A$5:$AN$280,$B30+1,2))*(INDEX('Nutrition Table'!$A$5:$AN$280,$B30+1,'Nutrition Table'!D$4))</f>
        <v>0</v>
      </c>
      <c r="F30" s="12">
        <f>($C30/INDEX('Nutrition Table'!$A$5:$AN$280,$B30+1,2))*(INDEX('Nutrition Table'!$A$5:$AN$280,$B30+1,'Nutrition Table'!E$4))</f>
        <v>0</v>
      </c>
      <c r="G30" s="12">
        <f>($C30/INDEX('Nutrition Table'!$A$5:$AN$280,$B30+1,2))*(INDEX('Nutrition Table'!$A$5:$AN$280,$B30+1,'Nutrition Table'!F$4))</f>
        <v>0</v>
      </c>
      <c r="H30" s="16">
        <f>($C30/INDEX('Nutrition Table'!$A$5:$AN$280,$B30+1,2))*(INDEX('Nutrition Table'!$A$5:$AN$280,$B30+1,'Nutrition Table'!G$4))</f>
        <v>0</v>
      </c>
      <c r="I30" s="46">
        <f>($C30/INDEX('Nutrition Table'!$A$5:$AN$280,$B30+1,2))*(INDEX('Nutrition Table'!$A$5:$AN$280,$B30+1,'Nutrition Table'!H$4))</f>
        <v>0</v>
      </c>
      <c r="J30" s="12">
        <f>($C30/INDEX('Nutrition Table'!$A$5:$AN$280,$B30+1,2))*(INDEX('Nutrition Table'!$A$5:$AN$280,$B30+1,'Nutrition Table'!I$4))</f>
        <v>0</v>
      </c>
      <c r="K30" s="12">
        <f>($C30/INDEX('Nutrition Table'!$A$5:$AN$280,$B30+1,2))*(INDEX('Nutrition Table'!$A$5:$AN$280,$B30+1,'Nutrition Table'!J$4))</f>
        <v>0</v>
      </c>
      <c r="L30" s="12">
        <f>($C30/INDEX('Nutrition Table'!$A$5:$AN$280,$B30+1,2))*(INDEX('Nutrition Table'!$A$5:$AN$280,$B30+1,'Nutrition Table'!K$4))</f>
        <v>0</v>
      </c>
      <c r="M30" s="12">
        <f>($C30/INDEX('Nutrition Table'!$A$5:$AN$280,$B30+1,2))*(INDEX('Nutrition Table'!$A$5:$AN$280,$B30+1,'Nutrition Table'!L$4))</f>
        <v>0</v>
      </c>
      <c r="N30" s="12">
        <f>($C30/INDEX('Nutrition Table'!$A$5:$AN$280,$B30+1,2))*(INDEX('Nutrition Table'!$A$5:$AN$280,$B30+1,'Nutrition Table'!M$4))</f>
        <v>0</v>
      </c>
      <c r="O30" s="12">
        <f>($C30/INDEX('Nutrition Table'!$A$5:$AN$280,$B30+1,2))*(INDEX('Nutrition Table'!$A$5:$AN$280,$B30+1,'Nutrition Table'!N$4))</f>
        <v>0</v>
      </c>
      <c r="P30" s="12">
        <f>($C30/INDEX('Nutrition Table'!$A$5:$AN$280,$B30+1,2))*(INDEX('Nutrition Table'!$A$5:$AN$280,$B30+1,'Nutrition Table'!O$4))</f>
        <v>0</v>
      </c>
      <c r="Q30" s="12">
        <f>($C30/INDEX('Nutrition Table'!$A$5:$AN$280,$B30+1,2))*(INDEX('Nutrition Table'!$A$5:$AN$280,$B30+1,'Nutrition Table'!P$4))</f>
        <v>0</v>
      </c>
      <c r="R30" s="12">
        <f>($C30/INDEX('Nutrition Table'!$A$5:$AN$280,$B30+1,2))*(INDEX('Nutrition Table'!$A$5:$AN$280,$B30+1,'Nutrition Table'!Q$4))</f>
        <v>0</v>
      </c>
      <c r="S30" s="12">
        <f>($C30/INDEX('Nutrition Table'!$A$5:$AN$280,$B30+1,2))*(INDEX('Nutrition Table'!$A$5:$AN$280,$B30+1,'Nutrition Table'!R$4))</f>
        <v>0</v>
      </c>
      <c r="T30" s="12">
        <f>($C30/INDEX('Nutrition Table'!$A$5:$AN$280,$B30+1,2))*(INDEX('Nutrition Table'!$A$5:$AN$280,$B30+1,'Nutrition Table'!S$4))</f>
        <v>0</v>
      </c>
      <c r="U30" s="41">
        <f>($C30/INDEX('Nutrition Table'!$A$5:$AN$280,$B30+1,2))*(INDEX('Nutrition Table'!$A$5:$AN$280,$B30+1,'Nutrition Table'!T$4))</f>
        <v>0</v>
      </c>
      <c r="V30" s="12">
        <f>($C30/INDEX('Nutrition Table'!$A$5:$AN$280,$B30+1,2))*(INDEX('Nutrition Table'!$A$5:$AN$280,$B30+1,'Nutrition Table'!U$4))</f>
        <v>0</v>
      </c>
      <c r="W30" s="12">
        <f>($C30/INDEX('Nutrition Table'!$A$5:$AN$280,$B30+1,2))*(INDEX('Nutrition Table'!$A$5:$AN$280,$B30+1,'Nutrition Table'!V$4))</f>
        <v>0</v>
      </c>
      <c r="X30" s="12">
        <f>($C30/INDEX('Nutrition Table'!$A$5:$AN$280,$B30+1,2))*(INDEX('Nutrition Table'!$A$5:$AN$280,$B30+1,'Nutrition Table'!W$4))</f>
        <v>0</v>
      </c>
      <c r="Y30" s="12">
        <f>($C30/INDEX('Nutrition Table'!$A$5:$AN$280,$B30+1,2))*(INDEX('Nutrition Table'!$A$5:$AN$280,$B30+1,'Nutrition Table'!X$4))</f>
        <v>0</v>
      </c>
      <c r="Z30" s="12">
        <f>($C30/INDEX('Nutrition Table'!$A$5:$AN$280,$B30+1,2))*(INDEX('Nutrition Table'!$A$5:$AN$280,$B30+1,'Nutrition Table'!Y$4))</f>
        <v>0</v>
      </c>
      <c r="AA30" s="12">
        <f>($C30/INDEX('Nutrition Table'!$A$5:$AN$280,$B30+1,2))*(INDEX('Nutrition Table'!$A$5:$AN$280,$B30+1,'Nutrition Table'!Z$4))</f>
        <v>0</v>
      </c>
      <c r="AB30" s="12">
        <f>($C30/INDEX('Nutrition Table'!$A$5:$AN$280,$B30+1,2))*(INDEX('Nutrition Table'!$A$5:$AN$280,$B30+1,'Nutrition Table'!AA$4))</f>
        <v>0</v>
      </c>
      <c r="AC30" s="12">
        <f>($C30/INDEX('Nutrition Table'!$A$5:$AN$280,$B30+1,2))*(INDEX('Nutrition Table'!$A$5:$AN$280,$B30+1,'Nutrition Table'!AB$4))</f>
        <v>0</v>
      </c>
      <c r="AD30" s="12">
        <f>($C30/INDEX('Nutrition Table'!$A$5:$AN$280,$B30+1,2))*(INDEX('Nutrition Table'!$A$5:$AN$280,$B30+1,'Nutrition Table'!AC$4))</f>
        <v>0</v>
      </c>
      <c r="AE30" s="41">
        <f>($C30/INDEX('Nutrition Table'!$A$5:$AN$280,$B30+1,2))*(INDEX('Nutrition Table'!$A$5:$AN$280,$B30+1,'Nutrition Table'!AD$4))</f>
        <v>0</v>
      </c>
      <c r="AF30" s="12">
        <f>($C30/INDEX('Nutrition Table'!$A$5:$AN$280,$B30+1,2))*(INDEX('Nutrition Table'!$A$5:$AN$280,$B30+1,'Nutrition Table'!AE$4))</f>
        <v>0</v>
      </c>
      <c r="AG30" s="12">
        <f>($C30/INDEX('Nutrition Table'!$A$5:$AN$280,$B30+1,2))*(INDEX('Nutrition Table'!$A$5:$AN$280,$B30+1,'Nutrition Table'!AF$4))</f>
        <v>0</v>
      </c>
      <c r="AH30" s="41">
        <f>($C30/INDEX('Nutrition Table'!$A$5:$AN$280,$B30+1,2))*(INDEX('Nutrition Table'!$A$5:$AN$280,$B30+1,'Nutrition Table'!AG$4))</f>
        <v>0</v>
      </c>
      <c r="AI30" s="12">
        <f>($C30/INDEX('Nutrition Table'!$A$5:$AN$280,$B30+1,2))*(INDEX('Nutrition Table'!$A$5:$AN$280,$B30+1,'Nutrition Table'!AH$4))</f>
        <v>0</v>
      </c>
      <c r="AJ30" s="12">
        <f>($C30/INDEX('Nutrition Table'!$A$5:$AN$280,$B30+1,2))*(INDEX('Nutrition Table'!$A$5:$AN$280,$B30+1,'Nutrition Table'!AI$4))</f>
        <v>0</v>
      </c>
      <c r="AK30" s="41">
        <f>($C30/INDEX('Nutrition Table'!$A$5:$AN$280,$B30+1,2))*(INDEX('Nutrition Table'!$A$5:$AN$280,$B30+1,'Nutrition Table'!AJ$4))</f>
        <v>0</v>
      </c>
      <c r="AL30" s="12">
        <f>($C30/INDEX('Nutrition Table'!$A$5:$AN$280,$B30+1,2))*(INDEX('Nutrition Table'!$A$5:$AN$280,$B30+1,'Nutrition Table'!AK$4))</f>
        <v>0</v>
      </c>
      <c r="AM30" s="12" t="str">
        <f>INDEX('Nutrition Table'!$A$5:$AN$280,$B30+1,'Nutrition Table'!AL$4)</f>
        <v>-</v>
      </c>
      <c r="AN30" s="41" t="str">
        <f t="shared" si="7"/>
        <v>-</v>
      </c>
      <c r="AO30" s="139">
        <f>INDEX('Nutrition Table'!$A$5:$AN$280,$B30+1,'Nutrition Table'!AM$4)</f>
        <v>0</v>
      </c>
      <c r="AP30" s="12" t="str">
        <f>INDEX('Nutrition Table'!$A$5:$AN$280,$B30+1,'Nutrition Table'!AN$4)</f>
        <v xml:space="preserve"> --------------- </v>
      </c>
      <c r="AQ30" s="455">
        <f>($C30/INDEX('Nutrition Table'!$A$5:$AO$280,$B30+1,2))*(INDEX('Nutrition Table'!$A$5:$AO$280,$B30+1,'Nutrition Table'!AO$4))</f>
        <v>0</v>
      </c>
    </row>
    <row r="31" spans="1:43" ht="15.95" customHeight="1" x14ac:dyDescent="0.2">
      <c r="A31" s="312"/>
      <c r="B31" s="77">
        <v>1</v>
      </c>
      <c r="C31" s="78">
        <v>0</v>
      </c>
      <c r="D31" s="25" t="str">
        <f>INDEX('Nutrition Table'!$A$5:$AN$280,$B31+1,'Nutrition Table'!C$4)</f>
        <v>-</v>
      </c>
      <c r="E31" s="12">
        <f>($C31/INDEX('Nutrition Table'!$A$5:$AN$280,$B31+1,2))*(INDEX('Nutrition Table'!$A$5:$AN$280,$B31+1,'Nutrition Table'!D$4))</f>
        <v>0</v>
      </c>
      <c r="F31" s="12">
        <f>($C31/INDEX('Nutrition Table'!$A$5:$AN$280,$B31+1,2))*(INDEX('Nutrition Table'!$A$5:$AN$280,$B31+1,'Nutrition Table'!E$4))</f>
        <v>0</v>
      </c>
      <c r="G31" s="12">
        <f>($C31/INDEX('Nutrition Table'!$A$5:$AN$280,$B31+1,2))*(INDEX('Nutrition Table'!$A$5:$AN$280,$B31+1,'Nutrition Table'!F$4))</f>
        <v>0</v>
      </c>
      <c r="H31" s="16">
        <f>($C31/INDEX('Nutrition Table'!$A$5:$AN$280,$B31+1,2))*(INDEX('Nutrition Table'!$A$5:$AN$280,$B31+1,'Nutrition Table'!G$4))</f>
        <v>0</v>
      </c>
      <c r="I31" s="46">
        <f>($C31/INDEX('Nutrition Table'!$A$5:$AN$280,$B31+1,2))*(INDEX('Nutrition Table'!$A$5:$AN$280,$B31+1,'Nutrition Table'!H$4))</f>
        <v>0</v>
      </c>
      <c r="J31" s="12">
        <f>($C31/INDEX('Nutrition Table'!$A$5:$AN$280,$B31+1,2))*(INDEX('Nutrition Table'!$A$5:$AN$280,$B31+1,'Nutrition Table'!I$4))</f>
        <v>0</v>
      </c>
      <c r="K31" s="12">
        <f>($C31/INDEX('Nutrition Table'!$A$5:$AN$280,$B31+1,2))*(INDEX('Nutrition Table'!$A$5:$AN$280,$B31+1,'Nutrition Table'!J$4))</f>
        <v>0</v>
      </c>
      <c r="L31" s="12">
        <f>($C31/INDEX('Nutrition Table'!$A$5:$AN$280,$B31+1,2))*(INDEX('Nutrition Table'!$A$5:$AN$280,$B31+1,'Nutrition Table'!K$4))</f>
        <v>0</v>
      </c>
      <c r="M31" s="12">
        <f>($C31/INDEX('Nutrition Table'!$A$5:$AN$280,$B31+1,2))*(INDEX('Nutrition Table'!$A$5:$AN$280,$B31+1,'Nutrition Table'!L$4))</f>
        <v>0</v>
      </c>
      <c r="N31" s="12">
        <f>($C31/INDEX('Nutrition Table'!$A$5:$AN$280,$B31+1,2))*(INDEX('Nutrition Table'!$A$5:$AN$280,$B31+1,'Nutrition Table'!M$4))</f>
        <v>0</v>
      </c>
      <c r="O31" s="12">
        <f>($C31/INDEX('Nutrition Table'!$A$5:$AN$280,$B31+1,2))*(INDEX('Nutrition Table'!$A$5:$AN$280,$B31+1,'Nutrition Table'!N$4))</f>
        <v>0</v>
      </c>
      <c r="P31" s="12">
        <f>($C31/INDEX('Nutrition Table'!$A$5:$AN$280,$B31+1,2))*(INDEX('Nutrition Table'!$A$5:$AN$280,$B31+1,'Nutrition Table'!O$4))</f>
        <v>0</v>
      </c>
      <c r="Q31" s="12">
        <f>($C31/INDEX('Nutrition Table'!$A$5:$AN$280,$B31+1,2))*(INDEX('Nutrition Table'!$A$5:$AN$280,$B31+1,'Nutrition Table'!P$4))</f>
        <v>0</v>
      </c>
      <c r="R31" s="12">
        <f>($C31/INDEX('Nutrition Table'!$A$5:$AN$280,$B31+1,2))*(INDEX('Nutrition Table'!$A$5:$AN$280,$B31+1,'Nutrition Table'!Q$4))</f>
        <v>0</v>
      </c>
      <c r="S31" s="12">
        <f>($C31/INDEX('Nutrition Table'!$A$5:$AN$280,$B31+1,2))*(INDEX('Nutrition Table'!$A$5:$AN$280,$B31+1,'Nutrition Table'!R$4))</f>
        <v>0</v>
      </c>
      <c r="T31" s="12">
        <f>($C31/INDEX('Nutrition Table'!$A$5:$AN$280,$B31+1,2))*(INDEX('Nutrition Table'!$A$5:$AN$280,$B31+1,'Nutrition Table'!S$4))</f>
        <v>0</v>
      </c>
      <c r="U31" s="41">
        <f>($C31/INDEX('Nutrition Table'!$A$5:$AN$280,$B31+1,2))*(INDEX('Nutrition Table'!$A$5:$AN$280,$B31+1,'Nutrition Table'!T$4))</f>
        <v>0</v>
      </c>
      <c r="V31" s="12">
        <f>($C31/INDEX('Nutrition Table'!$A$5:$AN$280,$B31+1,2))*(INDEX('Nutrition Table'!$A$5:$AN$280,$B31+1,'Nutrition Table'!U$4))</f>
        <v>0</v>
      </c>
      <c r="W31" s="12">
        <f>($C31/INDEX('Nutrition Table'!$A$5:$AN$280,$B31+1,2))*(INDEX('Nutrition Table'!$A$5:$AN$280,$B31+1,'Nutrition Table'!V$4))</f>
        <v>0</v>
      </c>
      <c r="X31" s="12">
        <f>($C31/INDEX('Nutrition Table'!$A$5:$AN$280,$B31+1,2))*(INDEX('Nutrition Table'!$A$5:$AN$280,$B31+1,'Nutrition Table'!W$4))</f>
        <v>0</v>
      </c>
      <c r="Y31" s="12">
        <f>($C31/INDEX('Nutrition Table'!$A$5:$AN$280,$B31+1,2))*(INDEX('Nutrition Table'!$A$5:$AN$280,$B31+1,'Nutrition Table'!X$4))</f>
        <v>0</v>
      </c>
      <c r="Z31" s="12">
        <f>($C31/INDEX('Nutrition Table'!$A$5:$AN$280,$B31+1,2))*(INDEX('Nutrition Table'!$A$5:$AN$280,$B31+1,'Nutrition Table'!Y$4))</f>
        <v>0</v>
      </c>
      <c r="AA31" s="12">
        <f>($C31/INDEX('Nutrition Table'!$A$5:$AN$280,$B31+1,2))*(INDEX('Nutrition Table'!$A$5:$AN$280,$B31+1,'Nutrition Table'!Z$4))</f>
        <v>0</v>
      </c>
      <c r="AB31" s="12">
        <f>($C31/INDEX('Nutrition Table'!$A$5:$AN$280,$B31+1,2))*(INDEX('Nutrition Table'!$A$5:$AN$280,$B31+1,'Nutrition Table'!AA$4))</f>
        <v>0</v>
      </c>
      <c r="AC31" s="12">
        <f>($C31/INDEX('Nutrition Table'!$A$5:$AN$280,$B31+1,2))*(INDEX('Nutrition Table'!$A$5:$AN$280,$B31+1,'Nutrition Table'!AB$4))</f>
        <v>0</v>
      </c>
      <c r="AD31" s="12">
        <f>($C31/INDEX('Nutrition Table'!$A$5:$AN$280,$B31+1,2))*(INDEX('Nutrition Table'!$A$5:$AN$280,$B31+1,'Nutrition Table'!AC$4))</f>
        <v>0</v>
      </c>
      <c r="AE31" s="41">
        <f>($C31/INDEX('Nutrition Table'!$A$5:$AN$280,$B31+1,2))*(INDEX('Nutrition Table'!$A$5:$AN$280,$B31+1,'Nutrition Table'!AD$4))</f>
        <v>0</v>
      </c>
      <c r="AF31" s="12">
        <f>($C31/INDEX('Nutrition Table'!$A$5:$AN$280,$B31+1,2))*(INDEX('Nutrition Table'!$A$5:$AN$280,$B31+1,'Nutrition Table'!AE$4))</f>
        <v>0</v>
      </c>
      <c r="AG31" s="12">
        <f>($C31/INDEX('Nutrition Table'!$A$5:$AN$280,$B31+1,2))*(INDEX('Nutrition Table'!$A$5:$AN$280,$B31+1,'Nutrition Table'!AF$4))</f>
        <v>0</v>
      </c>
      <c r="AH31" s="41">
        <f>($C31/INDEX('Nutrition Table'!$A$5:$AN$280,$B31+1,2))*(INDEX('Nutrition Table'!$A$5:$AN$280,$B31+1,'Nutrition Table'!AG$4))</f>
        <v>0</v>
      </c>
      <c r="AI31" s="12">
        <f>($C31/INDEX('Nutrition Table'!$A$5:$AN$280,$B31+1,2))*(INDEX('Nutrition Table'!$A$5:$AN$280,$B31+1,'Nutrition Table'!AH$4))</f>
        <v>0</v>
      </c>
      <c r="AJ31" s="12">
        <f>($C31/INDEX('Nutrition Table'!$A$5:$AN$280,$B31+1,2))*(INDEX('Nutrition Table'!$A$5:$AN$280,$B31+1,'Nutrition Table'!AI$4))</f>
        <v>0</v>
      </c>
      <c r="AK31" s="41">
        <f>($C31/INDEX('Nutrition Table'!$A$5:$AN$280,$B31+1,2))*(INDEX('Nutrition Table'!$A$5:$AN$280,$B31+1,'Nutrition Table'!AJ$4))</f>
        <v>0</v>
      </c>
      <c r="AL31" s="12">
        <f>($C31/INDEX('Nutrition Table'!$A$5:$AN$280,$B31+1,2))*(INDEX('Nutrition Table'!$A$5:$AN$280,$B31+1,'Nutrition Table'!AK$4))</f>
        <v>0</v>
      </c>
      <c r="AM31" s="12" t="str">
        <f>INDEX('Nutrition Table'!$A$5:$AN$280,$B31+1,'Nutrition Table'!AL$4)</f>
        <v>-</v>
      </c>
      <c r="AN31" s="41" t="str">
        <f t="shared" si="7"/>
        <v>-</v>
      </c>
      <c r="AO31" s="139">
        <f>INDEX('Nutrition Table'!$A$5:$AN$280,$B31+1,'Nutrition Table'!AM$4)</f>
        <v>0</v>
      </c>
      <c r="AP31" s="12" t="str">
        <f>INDEX('Nutrition Table'!$A$5:$AN$280,$B31+1,'Nutrition Table'!AN$4)</f>
        <v xml:space="preserve"> --------------- </v>
      </c>
      <c r="AQ31" s="455">
        <f>($C31/INDEX('Nutrition Table'!$A$5:$AO$280,$B31+1,2))*(INDEX('Nutrition Table'!$A$5:$AO$280,$B31+1,'Nutrition Table'!AO$4))</f>
        <v>0</v>
      </c>
    </row>
    <row r="32" spans="1:43" ht="15.95" customHeight="1" x14ac:dyDescent="0.2">
      <c r="A32" s="312"/>
      <c r="B32" s="77">
        <v>1</v>
      </c>
      <c r="C32" s="78">
        <v>0</v>
      </c>
      <c r="D32" s="25" t="str">
        <f>INDEX('Nutrition Table'!$A$5:$AN$280,$B32+1,'Nutrition Table'!C$4)</f>
        <v>-</v>
      </c>
      <c r="E32" s="12">
        <f>($C32/INDEX('Nutrition Table'!$A$5:$AN$280,$B32+1,2))*(INDEX('Nutrition Table'!$A$5:$AN$280,$B32+1,'Nutrition Table'!D$4))</f>
        <v>0</v>
      </c>
      <c r="F32" s="12">
        <f>($C32/INDEX('Nutrition Table'!$A$5:$AN$280,$B32+1,2))*(INDEX('Nutrition Table'!$A$5:$AN$280,$B32+1,'Nutrition Table'!E$4))</f>
        <v>0</v>
      </c>
      <c r="G32" s="12">
        <f>($C32/INDEX('Nutrition Table'!$A$5:$AN$280,$B32+1,2))*(INDEX('Nutrition Table'!$A$5:$AN$280,$B32+1,'Nutrition Table'!F$4))</f>
        <v>0</v>
      </c>
      <c r="H32" s="16">
        <f>($C32/INDEX('Nutrition Table'!$A$5:$AN$280,$B32+1,2))*(INDEX('Nutrition Table'!$A$5:$AN$280,$B32+1,'Nutrition Table'!G$4))</f>
        <v>0</v>
      </c>
      <c r="I32" s="46">
        <f>($C32/INDEX('Nutrition Table'!$A$5:$AN$280,$B32+1,2))*(INDEX('Nutrition Table'!$A$5:$AN$280,$B32+1,'Nutrition Table'!H$4))</f>
        <v>0</v>
      </c>
      <c r="J32" s="12">
        <f>($C32/INDEX('Nutrition Table'!$A$5:$AN$280,$B32+1,2))*(INDEX('Nutrition Table'!$A$5:$AN$280,$B32+1,'Nutrition Table'!I$4))</f>
        <v>0</v>
      </c>
      <c r="K32" s="12">
        <f>($C32/INDEX('Nutrition Table'!$A$5:$AN$280,$B32+1,2))*(INDEX('Nutrition Table'!$A$5:$AN$280,$B32+1,'Nutrition Table'!J$4))</f>
        <v>0</v>
      </c>
      <c r="L32" s="12">
        <f>($C32/INDEX('Nutrition Table'!$A$5:$AN$280,$B32+1,2))*(INDEX('Nutrition Table'!$A$5:$AN$280,$B32+1,'Nutrition Table'!K$4))</f>
        <v>0</v>
      </c>
      <c r="M32" s="12">
        <f>($C32/INDEX('Nutrition Table'!$A$5:$AN$280,$B32+1,2))*(INDEX('Nutrition Table'!$A$5:$AN$280,$B32+1,'Nutrition Table'!L$4))</f>
        <v>0</v>
      </c>
      <c r="N32" s="12">
        <f>($C32/INDEX('Nutrition Table'!$A$5:$AN$280,$B32+1,2))*(INDEX('Nutrition Table'!$A$5:$AN$280,$B32+1,'Nutrition Table'!M$4))</f>
        <v>0</v>
      </c>
      <c r="O32" s="12">
        <f>($C32/INDEX('Nutrition Table'!$A$5:$AN$280,$B32+1,2))*(INDEX('Nutrition Table'!$A$5:$AN$280,$B32+1,'Nutrition Table'!N$4))</f>
        <v>0</v>
      </c>
      <c r="P32" s="12">
        <f>($C32/INDEX('Nutrition Table'!$A$5:$AN$280,$B32+1,2))*(INDEX('Nutrition Table'!$A$5:$AN$280,$B32+1,'Nutrition Table'!O$4))</f>
        <v>0</v>
      </c>
      <c r="Q32" s="12">
        <f>($C32/INDEX('Nutrition Table'!$A$5:$AN$280,$B32+1,2))*(INDEX('Nutrition Table'!$A$5:$AN$280,$B32+1,'Nutrition Table'!P$4))</f>
        <v>0</v>
      </c>
      <c r="R32" s="12">
        <f>($C32/INDEX('Nutrition Table'!$A$5:$AN$280,$B32+1,2))*(INDEX('Nutrition Table'!$A$5:$AN$280,$B32+1,'Nutrition Table'!Q$4))</f>
        <v>0</v>
      </c>
      <c r="S32" s="12">
        <f>($C32/INDEX('Nutrition Table'!$A$5:$AN$280,$B32+1,2))*(INDEX('Nutrition Table'!$A$5:$AN$280,$B32+1,'Nutrition Table'!R$4))</f>
        <v>0</v>
      </c>
      <c r="T32" s="12">
        <f>($C32/INDEX('Nutrition Table'!$A$5:$AN$280,$B32+1,2))*(INDEX('Nutrition Table'!$A$5:$AN$280,$B32+1,'Nutrition Table'!S$4))</f>
        <v>0</v>
      </c>
      <c r="U32" s="41">
        <f>($C32/INDEX('Nutrition Table'!$A$5:$AN$280,$B32+1,2))*(INDEX('Nutrition Table'!$A$5:$AN$280,$B32+1,'Nutrition Table'!T$4))</f>
        <v>0</v>
      </c>
      <c r="V32" s="12">
        <f>($C32/INDEX('Nutrition Table'!$A$5:$AN$280,$B32+1,2))*(INDEX('Nutrition Table'!$A$5:$AN$280,$B32+1,'Nutrition Table'!U$4))</f>
        <v>0</v>
      </c>
      <c r="W32" s="12">
        <f>($C32/INDEX('Nutrition Table'!$A$5:$AN$280,$B32+1,2))*(INDEX('Nutrition Table'!$A$5:$AN$280,$B32+1,'Nutrition Table'!V$4))</f>
        <v>0</v>
      </c>
      <c r="X32" s="12">
        <f>($C32/INDEX('Nutrition Table'!$A$5:$AN$280,$B32+1,2))*(INDEX('Nutrition Table'!$A$5:$AN$280,$B32+1,'Nutrition Table'!W$4))</f>
        <v>0</v>
      </c>
      <c r="Y32" s="12">
        <f>($C32/INDEX('Nutrition Table'!$A$5:$AN$280,$B32+1,2))*(INDEX('Nutrition Table'!$A$5:$AN$280,$B32+1,'Nutrition Table'!X$4))</f>
        <v>0</v>
      </c>
      <c r="Z32" s="12">
        <f>($C32/INDEX('Nutrition Table'!$A$5:$AN$280,$B32+1,2))*(INDEX('Nutrition Table'!$A$5:$AN$280,$B32+1,'Nutrition Table'!Y$4))</f>
        <v>0</v>
      </c>
      <c r="AA32" s="12">
        <f>($C32/INDEX('Nutrition Table'!$A$5:$AN$280,$B32+1,2))*(INDEX('Nutrition Table'!$A$5:$AN$280,$B32+1,'Nutrition Table'!Z$4))</f>
        <v>0</v>
      </c>
      <c r="AB32" s="12">
        <f>($C32/INDEX('Nutrition Table'!$A$5:$AN$280,$B32+1,2))*(INDEX('Nutrition Table'!$A$5:$AN$280,$B32+1,'Nutrition Table'!AA$4))</f>
        <v>0</v>
      </c>
      <c r="AC32" s="12">
        <f>($C32/INDEX('Nutrition Table'!$A$5:$AN$280,$B32+1,2))*(INDEX('Nutrition Table'!$A$5:$AN$280,$B32+1,'Nutrition Table'!AB$4))</f>
        <v>0</v>
      </c>
      <c r="AD32" s="12">
        <f>($C32/INDEX('Nutrition Table'!$A$5:$AN$280,$B32+1,2))*(INDEX('Nutrition Table'!$A$5:$AN$280,$B32+1,'Nutrition Table'!AC$4))</f>
        <v>0</v>
      </c>
      <c r="AE32" s="41">
        <f>($C32/INDEX('Nutrition Table'!$A$5:$AN$280,$B32+1,2))*(INDEX('Nutrition Table'!$A$5:$AN$280,$B32+1,'Nutrition Table'!AD$4))</f>
        <v>0</v>
      </c>
      <c r="AF32" s="12">
        <f>($C32/INDEX('Nutrition Table'!$A$5:$AN$280,$B32+1,2))*(INDEX('Nutrition Table'!$A$5:$AN$280,$B32+1,'Nutrition Table'!AE$4))</f>
        <v>0</v>
      </c>
      <c r="AG32" s="12">
        <f>($C32/INDEX('Nutrition Table'!$A$5:$AN$280,$B32+1,2))*(INDEX('Nutrition Table'!$A$5:$AN$280,$B32+1,'Nutrition Table'!AF$4))</f>
        <v>0</v>
      </c>
      <c r="AH32" s="41">
        <f>($C32/INDEX('Nutrition Table'!$A$5:$AN$280,$B32+1,2))*(INDEX('Nutrition Table'!$A$5:$AN$280,$B32+1,'Nutrition Table'!AG$4))</f>
        <v>0</v>
      </c>
      <c r="AI32" s="12">
        <f>($C32/INDEX('Nutrition Table'!$A$5:$AN$280,$B32+1,2))*(INDEX('Nutrition Table'!$A$5:$AN$280,$B32+1,'Nutrition Table'!AH$4))</f>
        <v>0</v>
      </c>
      <c r="AJ32" s="12">
        <f>($C32/INDEX('Nutrition Table'!$A$5:$AN$280,$B32+1,2))*(INDEX('Nutrition Table'!$A$5:$AN$280,$B32+1,'Nutrition Table'!AI$4))</f>
        <v>0</v>
      </c>
      <c r="AK32" s="41">
        <f>($C32/INDEX('Nutrition Table'!$A$5:$AN$280,$B32+1,2))*(INDEX('Nutrition Table'!$A$5:$AN$280,$B32+1,'Nutrition Table'!AJ$4))</f>
        <v>0</v>
      </c>
      <c r="AL32" s="12">
        <f>($C32/INDEX('Nutrition Table'!$A$5:$AN$280,$B32+1,2))*(INDEX('Nutrition Table'!$A$5:$AN$280,$B32+1,'Nutrition Table'!AK$4))</f>
        <v>0</v>
      </c>
      <c r="AM32" s="12" t="str">
        <f>INDEX('Nutrition Table'!$A$5:$AN$280,$B32+1,'Nutrition Table'!AL$4)</f>
        <v>-</v>
      </c>
      <c r="AN32" s="41" t="str">
        <f t="shared" si="7"/>
        <v>-</v>
      </c>
      <c r="AO32" s="139">
        <f>INDEX('Nutrition Table'!$A$5:$AN$280,$B32+1,'Nutrition Table'!AM$4)</f>
        <v>0</v>
      </c>
      <c r="AP32" s="12" t="str">
        <f>INDEX('Nutrition Table'!$A$5:$AN$280,$B32+1,'Nutrition Table'!AN$4)</f>
        <v xml:space="preserve"> --------------- </v>
      </c>
      <c r="AQ32" s="455">
        <f>($C32/INDEX('Nutrition Table'!$A$5:$AO$280,$B32+1,2))*(INDEX('Nutrition Table'!$A$5:$AO$280,$B32+1,'Nutrition Table'!AO$4))</f>
        <v>0</v>
      </c>
    </row>
    <row r="33" spans="1:43" ht="15.95" customHeight="1" x14ac:dyDescent="0.2">
      <c r="A33" s="312"/>
      <c r="B33" s="77">
        <v>1</v>
      </c>
      <c r="C33" s="78">
        <v>0</v>
      </c>
      <c r="D33" s="25" t="str">
        <f>INDEX('Nutrition Table'!$A$5:$AN$280,$B33+1,'Nutrition Table'!C$4)</f>
        <v>-</v>
      </c>
      <c r="E33" s="12">
        <f>($C33/INDEX('Nutrition Table'!$A$5:$AN$280,$B33+1,2))*(INDEX('Nutrition Table'!$A$5:$AN$280,$B33+1,'Nutrition Table'!D$4))</f>
        <v>0</v>
      </c>
      <c r="F33" s="12">
        <f>($C33/INDEX('Nutrition Table'!$A$5:$AN$280,$B33+1,2))*(INDEX('Nutrition Table'!$A$5:$AN$280,$B33+1,'Nutrition Table'!E$4))</f>
        <v>0</v>
      </c>
      <c r="G33" s="12">
        <f>($C33/INDEX('Nutrition Table'!$A$5:$AN$280,$B33+1,2))*(INDEX('Nutrition Table'!$A$5:$AN$280,$B33+1,'Nutrition Table'!F$4))</f>
        <v>0</v>
      </c>
      <c r="H33" s="16">
        <f>($C33/INDEX('Nutrition Table'!$A$5:$AN$280,$B33+1,2))*(INDEX('Nutrition Table'!$A$5:$AN$280,$B33+1,'Nutrition Table'!G$4))</f>
        <v>0</v>
      </c>
      <c r="I33" s="46">
        <f>($C33/INDEX('Nutrition Table'!$A$5:$AN$280,$B33+1,2))*(INDEX('Nutrition Table'!$A$5:$AN$280,$B33+1,'Nutrition Table'!H$4))</f>
        <v>0</v>
      </c>
      <c r="J33" s="12">
        <f>($C33/INDEX('Nutrition Table'!$A$5:$AN$280,$B33+1,2))*(INDEX('Nutrition Table'!$A$5:$AN$280,$B33+1,'Nutrition Table'!I$4))</f>
        <v>0</v>
      </c>
      <c r="K33" s="12">
        <f>($C33/INDEX('Nutrition Table'!$A$5:$AN$280,$B33+1,2))*(INDEX('Nutrition Table'!$A$5:$AN$280,$B33+1,'Nutrition Table'!J$4))</f>
        <v>0</v>
      </c>
      <c r="L33" s="12">
        <f>($C33/INDEX('Nutrition Table'!$A$5:$AN$280,$B33+1,2))*(INDEX('Nutrition Table'!$A$5:$AN$280,$B33+1,'Nutrition Table'!K$4))</f>
        <v>0</v>
      </c>
      <c r="M33" s="12">
        <f>($C33/INDEX('Nutrition Table'!$A$5:$AN$280,$B33+1,2))*(INDEX('Nutrition Table'!$A$5:$AN$280,$B33+1,'Nutrition Table'!L$4))</f>
        <v>0</v>
      </c>
      <c r="N33" s="12">
        <f>($C33/INDEX('Nutrition Table'!$A$5:$AN$280,$B33+1,2))*(INDEX('Nutrition Table'!$A$5:$AN$280,$B33+1,'Nutrition Table'!M$4))</f>
        <v>0</v>
      </c>
      <c r="O33" s="12">
        <f>($C33/INDEX('Nutrition Table'!$A$5:$AN$280,$B33+1,2))*(INDEX('Nutrition Table'!$A$5:$AN$280,$B33+1,'Nutrition Table'!N$4))</f>
        <v>0</v>
      </c>
      <c r="P33" s="12">
        <f>($C33/INDEX('Nutrition Table'!$A$5:$AN$280,$B33+1,2))*(INDEX('Nutrition Table'!$A$5:$AN$280,$B33+1,'Nutrition Table'!O$4))</f>
        <v>0</v>
      </c>
      <c r="Q33" s="12">
        <f>($C33/INDEX('Nutrition Table'!$A$5:$AN$280,$B33+1,2))*(INDEX('Nutrition Table'!$A$5:$AN$280,$B33+1,'Nutrition Table'!P$4))</f>
        <v>0</v>
      </c>
      <c r="R33" s="12">
        <f>($C33/INDEX('Nutrition Table'!$A$5:$AN$280,$B33+1,2))*(INDEX('Nutrition Table'!$A$5:$AN$280,$B33+1,'Nutrition Table'!Q$4))</f>
        <v>0</v>
      </c>
      <c r="S33" s="12">
        <f>($C33/INDEX('Nutrition Table'!$A$5:$AN$280,$B33+1,2))*(INDEX('Nutrition Table'!$A$5:$AN$280,$B33+1,'Nutrition Table'!R$4))</f>
        <v>0</v>
      </c>
      <c r="T33" s="12">
        <f>($C33/INDEX('Nutrition Table'!$A$5:$AN$280,$B33+1,2))*(INDEX('Nutrition Table'!$A$5:$AN$280,$B33+1,'Nutrition Table'!S$4))</f>
        <v>0</v>
      </c>
      <c r="U33" s="41">
        <f>($C33/INDEX('Nutrition Table'!$A$5:$AN$280,$B33+1,2))*(INDEX('Nutrition Table'!$A$5:$AN$280,$B33+1,'Nutrition Table'!T$4))</f>
        <v>0</v>
      </c>
      <c r="V33" s="12">
        <f>($C33/INDEX('Nutrition Table'!$A$5:$AN$280,$B33+1,2))*(INDEX('Nutrition Table'!$A$5:$AN$280,$B33+1,'Nutrition Table'!U$4))</f>
        <v>0</v>
      </c>
      <c r="W33" s="12">
        <f>($C33/INDEX('Nutrition Table'!$A$5:$AN$280,$B33+1,2))*(INDEX('Nutrition Table'!$A$5:$AN$280,$B33+1,'Nutrition Table'!V$4))</f>
        <v>0</v>
      </c>
      <c r="X33" s="12">
        <f>($C33/INDEX('Nutrition Table'!$A$5:$AN$280,$B33+1,2))*(INDEX('Nutrition Table'!$A$5:$AN$280,$B33+1,'Nutrition Table'!W$4))</f>
        <v>0</v>
      </c>
      <c r="Y33" s="12">
        <f>($C33/INDEX('Nutrition Table'!$A$5:$AN$280,$B33+1,2))*(INDEX('Nutrition Table'!$A$5:$AN$280,$B33+1,'Nutrition Table'!X$4))</f>
        <v>0</v>
      </c>
      <c r="Z33" s="12">
        <f>($C33/INDEX('Nutrition Table'!$A$5:$AN$280,$B33+1,2))*(INDEX('Nutrition Table'!$A$5:$AN$280,$B33+1,'Nutrition Table'!Y$4))</f>
        <v>0</v>
      </c>
      <c r="AA33" s="12">
        <f>($C33/INDEX('Nutrition Table'!$A$5:$AN$280,$B33+1,2))*(INDEX('Nutrition Table'!$A$5:$AN$280,$B33+1,'Nutrition Table'!Z$4))</f>
        <v>0</v>
      </c>
      <c r="AB33" s="12">
        <f>($C33/INDEX('Nutrition Table'!$A$5:$AN$280,$B33+1,2))*(INDEX('Nutrition Table'!$A$5:$AN$280,$B33+1,'Nutrition Table'!AA$4))</f>
        <v>0</v>
      </c>
      <c r="AC33" s="12">
        <f>($C33/INDEX('Nutrition Table'!$A$5:$AN$280,$B33+1,2))*(INDEX('Nutrition Table'!$A$5:$AN$280,$B33+1,'Nutrition Table'!AB$4))</f>
        <v>0</v>
      </c>
      <c r="AD33" s="12">
        <f>($C33/INDEX('Nutrition Table'!$A$5:$AN$280,$B33+1,2))*(INDEX('Nutrition Table'!$A$5:$AN$280,$B33+1,'Nutrition Table'!AC$4))</f>
        <v>0</v>
      </c>
      <c r="AE33" s="41">
        <f>($C33/INDEX('Nutrition Table'!$A$5:$AN$280,$B33+1,2))*(INDEX('Nutrition Table'!$A$5:$AN$280,$B33+1,'Nutrition Table'!AD$4))</f>
        <v>0</v>
      </c>
      <c r="AF33" s="12">
        <f>($C33/INDEX('Nutrition Table'!$A$5:$AN$280,$B33+1,2))*(INDEX('Nutrition Table'!$A$5:$AN$280,$B33+1,'Nutrition Table'!AE$4))</f>
        <v>0</v>
      </c>
      <c r="AG33" s="12">
        <f>($C33/INDEX('Nutrition Table'!$A$5:$AN$280,$B33+1,2))*(INDEX('Nutrition Table'!$A$5:$AN$280,$B33+1,'Nutrition Table'!AF$4))</f>
        <v>0</v>
      </c>
      <c r="AH33" s="41">
        <f>($C33/INDEX('Nutrition Table'!$A$5:$AN$280,$B33+1,2))*(INDEX('Nutrition Table'!$A$5:$AN$280,$B33+1,'Nutrition Table'!AG$4))</f>
        <v>0</v>
      </c>
      <c r="AI33" s="12">
        <f>($C33/INDEX('Nutrition Table'!$A$5:$AN$280,$B33+1,2))*(INDEX('Nutrition Table'!$A$5:$AN$280,$B33+1,'Nutrition Table'!AH$4))</f>
        <v>0</v>
      </c>
      <c r="AJ33" s="12">
        <f>($C33/INDEX('Nutrition Table'!$A$5:$AN$280,$B33+1,2))*(INDEX('Nutrition Table'!$A$5:$AN$280,$B33+1,'Nutrition Table'!AI$4))</f>
        <v>0</v>
      </c>
      <c r="AK33" s="41">
        <f>($C33/INDEX('Nutrition Table'!$A$5:$AN$280,$B33+1,2))*(INDEX('Nutrition Table'!$A$5:$AN$280,$B33+1,'Nutrition Table'!AJ$4))</f>
        <v>0</v>
      </c>
      <c r="AL33" s="12">
        <f>($C33/INDEX('Nutrition Table'!$A$5:$AN$280,$B33+1,2))*(INDEX('Nutrition Table'!$A$5:$AN$280,$B33+1,'Nutrition Table'!AK$4))</f>
        <v>0</v>
      </c>
      <c r="AM33" s="12" t="str">
        <f>INDEX('Nutrition Table'!$A$5:$AN$280,$B33+1,'Nutrition Table'!AL$4)</f>
        <v>-</v>
      </c>
      <c r="AN33" s="41" t="str">
        <f t="shared" si="7"/>
        <v>-</v>
      </c>
      <c r="AO33" s="139">
        <f>INDEX('Nutrition Table'!$A$5:$AN$280,$B33+1,'Nutrition Table'!AM$4)</f>
        <v>0</v>
      </c>
      <c r="AP33" s="12" t="str">
        <f>INDEX('Nutrition Table'!$A$5:$AN$280,$B33+1,'Nutrition Table'!AN$4)</f>
        <v xml:space="preserve"> --------------- </v>
      </c>
      <c r="AQ33" s="455">
        <f>($C33/INDEX('Nutrition Table'!$A$5:$AO$280,$B33+1,2))*(INDEX('Nutrition Table'!$A$5:$AO$280,$B33+1,'Nutrition Table'!AO$4))</f>
        <v>0</v>
      </c>
    </row>
    <row r="34" spans="1:43" ht="15.95" customHeight="1" x14ac:dyDescent="0.2">
      <c r="A34" s="312" t="s">
        <v>51</v>
      </c>
      <c r="B34" s="4" t="s">
        <v>60</v>
      </c>
      <c r="C34" s="4"/>
      <c r="D34" s="4"/>
      <c r="E34" s="13">
        <f t="shared" ref="E34:AK34" si="8">SUM(E26:E33)</f>
        <v>214</v>
      </c>
      <c r="F34" s="13">
        <f t="shared" si="8"/>
        <v>31.35</v>
      </c>
      <c r="G34" s="13">
        <f t="shared" si="8"/>
        <v>9.4499999999999993</v>
      </c>
      <c r="H34" s="17">
        <f t="shared" si="8"/>
        <v>5.45</v>
      </c>
      <c r="I34" s="100">
        <f t="shared" si="8"/>
        <v>4.5</v>
      </c>
      <c r="J34" s="101">
        <f t="shared" si="8"/>
        <v>0</v>
      </c>
      <c r="K34" s="101">
        <f t="shared" si="8"/>
        <v>0</v>
      </c>
      <c r="L34" s="101">
        <f t="shared" si="8"/>
        <v>0</v>
      </c>
      <c r="M34" s="101">
        <f t="shared" si="8"/>
        <v>0</v>
      </c>
      <c r="N34" s="101">
        <f t="shared" si="8"/>
        <v>0</v>
      </c>
      <c r="O34" s="101">
        <f t="shared" si="8"/>
        <v>0</v>
      </c>
      <c r="P34" s="101">
        <f t="shared" si="8"/>
        <v>0</v>
      </c>
      <c r="Q34" s="101">
        <f t="shared" si="8"/>
        <v>0</v>
      </c>
      <c r="R34" s="101">
        <f t="shared" si="8"/>
        <v>0</v>
      </c>
      <c r="S34" s="101">
        <f t="shared" si="8"/>
        <v>0</v>
      </c>
      <c r="T34" s="101">
        <f t="shared" si="8"/>
        <v>0</v>
      </c>
      <c r="U34" s="114">
        <f t="shared" si="8"/>
        <v>0</v>
      </c>
      <c r="V34" s="101">
        <f t="shared" si="8"/>
        <v>0</v>
      </c>
      <c r="W34" s="101">
        <f t="shared" si="8"/>
        <v>0</v>
      </c>
      <c r="X34" s="101">
        <f t="shared" si="8"/>
        <v>0</v>
      </c>
      <c r="Y34" s="101">
        <f t="shared" si="8"/>
        <v>0</v>
      </c>
      <c r="Z34" s="101">
        <f t="shared" si="8"/>
        <v>0</v>
      </c>
      <c r="AA34" s="101">
        <f t="shared" si="8"/>
        <v>0</v>
      </c>
      <c r="AB34" s="101">
        <f t="shared" si="8"/>
        <v>0</v>
      </c>
      <c r="AC34" s="101">
        <f t="shared" si="8"/>
        <v>0</v>
      </c>
      <c r="AD34" s="101">
        <f t="shared" si="8"/>
        <v>3.7499999999999999E-2</v>
      </c>
      <c r="AE34" s="114">
        <f t="shared" si="8"/>
        <v>0</v>
      </c>
      <c r="AF34" s="101">
        <f t="shared" si="8"/>
        <v>0</v>
      </c>
      <c r="AG34" s="101">
        <f t="shared" si="8"/>
        <v>2.4000000000000004</v>
      </c>
      <c r="AH34" s="114">
        <f t="shared" si="8"/>
        <v>0</v>
      </c>
      <c r="AI34" s="101">
        <f t="shared" si="8"/>
        <v>1.1000000000000001</v>
      </c>
      <c r="AJ34" s="101">
        <f t="shared" si="8"/>
        <v>0</v>
      </c>
      <c r="AK34" s="114">
        <f t="shared" si="8"/>
        <v>0</v>
      </c>
      <c r="AL34" s="101">
        <f>SUM(AL26:AL33)</f>
        <v>0</v>
      </c>
      <c r="AM34" s="101">
        <f>100*AN34/(IF(AM26="-",0,G26)+IF(AM27="-",0,G27)+IF(AM28="-",0,G28)+IF(AM29="-",0,G29)+IF(AM30="-",0,G30)+IF(AM31="-",0,G31)+IF(AM32="-",0,G32)+IF(AM33="-",0,G33)+0.0001)</f>
        <v>42.835525549994173</v>
      </c>
      <c r="AN34" s="114">
        <f>SUM(AN26:AN33)</f>
        <v>4.0479999999999992</v>
      </c>
      <c r="AO34" s="144"/>
      <c r="AP34" s="101"/>
      <c r="AQ34" s="456">
        <f>SUM(AQ26:AQ33)</f>
        <v>1.5999999999999999</v>
      </c>
    </row>
    <row r="35" spans="1:43" ht="15.95" customHeight="1" x14ac:dyDescent="0.2">
      <c r="A35" s="312"/>
      <c r="B35" s="4" t="s">
        <v>61</v>
      </c>
      <c r="C35" s="4"/>
      <c r="D35" s="4"/>
      <c r="E35" s="2"/>
      <c r="F35" s="3">
        <f>IF((F34+G34+H34)&gt;0,F34*4/(F34*4+G34*4+H34*9),0)</f>
        <v>0.59081272084805658</v>
      </c>
      <c r="G35" s="3">
        <f>IF((F34+G34+H34)&gt;0,G34*4/(F34*4+G34*4+H34*9),0)</f>
        <v>0.17809187279151942</v>
      </c>
      <c r="H35" s="5">
        <f>IF((F34+G34+H34)&gt;0,H34*9/(F34*4+G34*4+H34*9),0)</f>
        <v>0.23109540636042405</v>
      </c>
      <c r="I35" s="103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102"/>
      <c r="V35" s="90"/>
      <c r="W35" s="90"/>
      <c r="X35" s="90"/>
      <c r="Y35" s="90"/>
      <c r="Z35" s="90"/>
      <c r="AA35" s="90"/>
      <c r="AB35" s="90"/>
      <c r="AC35" s="90"/>
      <c r="AD35" s="90"/>
      <c r="AE35" s="102"/>
      <c r="AF35" s="90"/>
      <c r="AG35" s="90"/>
      <c r="AH35" s="102"/>
      <c r="AI35" s="315">
        <f>IF((AI34+AJ34+AK34)&gt;0,AI34/(AI34+AJ34+AK34),0)</f>
        <v>1</v>
      </c>
      <c r="AJ35" s="315">
        <f>IF((AI34+AJ34+AK34)&gt;0,AJ34/(AI34+AJ34+AK34),0)</f>
        <v>0</v>
      </c>
      <c r="AK35" s="137">
        <f>IF((AI34+AJ34+AK34)&gt;0,AK34/(AI34+AJ34+AK34),0)</f>
        <v>0</v>
      </c>
      <c r="AL35" s="315">
        <f>IF(G34&gt;0,AL34/G34,0)</f>
        <v>0</v>
      </c>
      <c r="AM35" s="90"/>
      <c r="AN35" s="102"/>
      <c r="AO35" s="140"/>
      <c r="AP35" s="90"/>
      <c r="AQ35" s="457"/>
    </row>
    <row r="36" spans="1:43" ht="15.95" customHeight="1" x14ac:dyDescent="0.2">
      <c r="A36" s="311"/>
      <c r="B36" s="42" t="s">
        <v>99</v>
      </c>
      <c r="C36" s="4"/>
      <c r="D36" s="42"/>
      <c r="E36" s="49">
        <f>IF($C$9=0,0,E34/$C$9)</f>
        <v>9.5173811618205171E-5</v>
      </c>
      <c r="F36" s="50">
        <f>IF($E$10=0,0,F34/$E$10)</f>
        <v>1.8590024886172788E-4</v>
      </c>
      <c r="G36" s="50">
        <f>IF($E$11=0,0,G34/$E$11)</f>
        <v>3.3622150272599585E-5</v>
      </c>
      <c r="H36" s="51">
        <f>IF($E$12=0,0,H34/$E$12)</f>
        <v>1.0907185653908795E-4</v>
      </c>
      <c r="I36" s="134">
        <f>IF(I$103=0,0,I34/I$103)</f>
        <v>1.6677653905059319E-6</v>
      </c>
      <c r="J36" s="135">
        <f>IF(J$103=0,0,J34/J$103)</f>
        <v>0</v>
      </c>
      <c r="K36" s="135">
        <f t="shared" ref="K36:AH36" si="9">IF(K$103=0,0,K34/K$103)</f>
        <v>0</v>
      </c>
      <c r="L36" s="135">
        <f t="shared" si="9"/>
        <v>0</v>
      </c>
      <c r="M36" s="135">
        <f t="shared" si="9"/>
        <v>0</v>
      </c>
      <c r="N36" s="135">
        <f t="shared" si="9"/>
        <v>0</v>
      </c>
      <c r="O36" s="135">
        <f t="shared" si="9"/>
        <v>0</v>
      </c>
      <c r="P36" s="135">
        <f t="shared" si="9"/>
        <v>0</v>
      </c>
      <c r="Q36" s="135">
        <f t="shared" si="9"/>
        <v>0</v>
      </c>
      <c r="R36" s="135">
        <f t="shared" si="9"/>
        <v>0</v>
      </c>
      <c r="S36" s="135">
        <f t="shared" si="9"/>
        <v>0</v>
      </c>
      <c r="T36" s="135">
        <f t="shared" si="9"/>
        <v>0</v>
      </c>
      <c r="U36" s="136">
        <f t="shared" si="9"/>
        <v>0</v>
      </c>
      <c r="V36" s="135">
        <f t="shared" si="9"/>
        <v>0</v>
      </c>
      <c r="W36" s="135">
        <f t="shared" si="9"/>
        <v>0</v>
      </c>
      <c r="X36" s="135">
        <f t="shared" si="9"/>
        <v>0</v>
      </c>
      <c r="Y36" s="135">
        <f t="shared" si="9"/>
        <v>0</v>
      </c>
      <c r="Z36" s="135">
        <f t="shared" si="9"/>
        <v>0</v>
      </c>
      <c r="AA36" s="135">
        <f t="shared" si="9"/>
        <v>0</v>
      </c>
      <c r="AB36" s="135">
        <f t="shared" si="9"/>
        <v>0</v>
      </c>
      <c r="AC36" s="135">
        <f t="shared" si="9"/>
        <v>0</v>
      </c>
      <c r="AD36" s="135">
        <f t="shared" si="9"/>
        <v>2.7796089841765527E-11</v>
      </c>
      <c r="AE36" s="136">
        <f t="shared" si="9"/>
        <v>0</v>
      </c>
      <c r="AF36" s="135">
        <f t="shared" si="9"/>
        <v>0</v>
      </c>
      <c r="AG36" s="135">
        <f t="shared" si="9"/>
        <v>7.0221700652881353E-5</v>
      </c>
      <c r="AH36" s="136">
        <f t="shared" si="9"/>
        <v>0</v>
      </c>
      <c r="AI36" s="135"/>
      <c r="AJ36" s="135"/>
      <c r="AK36" s="136"/>
      <c r="AL36" s="135"/>
      <c r="AM36" s="135"/>
      <c r="AN36" s="136"/>
      <c r="AO36" s="145"/>
      <c r="AP36" s="135"/>
      <c r="AQ36" s="458"/>
    </row>
    <row r="37" spans="1:43" ht="15.95" customHeight="1" x14ac:dyDescent="0.2">
      <c r="A37" s="313" t="s">
        <v>322</v>
      </c>
      <c r="B37" s="75">
        <v>271</v>
      </c>
      <c r="C37" s="76">
        <v>100</v>
      </c>
      <c r="D37" s="39" t="str">
        <f>INDEX('Nutrition Table'!$A$5:$AN$280,$B37+1,'Nutrition Table'!C$4)</f>
        <v>g</v>
      </c>
      <c r="E37" s="40">
        <f>($C37/INDEX('Nutrition Table'!$A$5:$AN$280,$B37+1,2))*(INDEX('Nutrition Table'!$A$5:$AN$280,$B37+1,'Nutrition Table'!D$4))</f>
        <v>163</v>
      </c>
      <c r="F37" s="12">
        <f>($C37/INDEX('Nutrition Table'!$A$5:$AN$280,$B37+1,2))*(INDEX('Nutrition Table'!$A$5:$AN$280,$B37+1,'Nutrition Table'!E$4))</f>
        <v>30</v>
      </c>
      <c r="G37" s="12">
        <f>($C37/INDEX('Nutrition Table'!$A$5:$AN$280,$B37+1,2))*(INDEX('Nutrition Table'!$A$5:$AN$280,$B37+1,'Nutrition Table'!F$4))</f>
        <v>0</v>
      </c>
      <c r="H37" s="16">
        <f>($C37/INDEX('Nutrition Table'!$A$5:$AN$280,$B37+1,2))*(INDEX('Nutrition Table'!$A$5:$AN$280,$B37+1,'Nutrition Table'!G$4))</f>
        <v>3.2</v>
      </c>
      <c r="I37" s="46">
        <f>($C37/INDEX('Nutrition Table'!$A$5:$AN$280,$B37+1,2))*(INDEX('Nutrition Table'!$A$5:$AN$280,$B37+1,'Nutrition Table'!H$4))</f>
        <v>0</v>
      </c>
      <c r="J37" s="12">
        <f>($C37/INDEX('Nutrition Table'!$A$5:$AN$280,$B37+1,2))*(INDEX('Nutrition Table'!$A$5:$AN$280,$B37+1,'Nutrition Table'!I$4))</f>
        <v>0</v>
      </c>
      <c r="K37" s="12">
        <f>($C37/INDEX('Nutrition Table'!$A$5:$AN$280,$B37+1,2))*(INDEX('Nutrition Table'!$A$5:$AN$280,$B37+1,'Nutrition Table'!J$4))</f>
        <v>0</v>
      </c>
      <c r="L37" s="12">
        <f>($C37/INDEX('Nutrition Table'!$A$5:$AN$280,$B37+1,2))*(INDEX('Nutrition Table'!$A$5:$AN$280,$B37+1,'Nutrition Table'!K$4))</f>
        <v>0</v>
      </c>
      <c r="M37" s="12">
        <f>($C37/INDEX('Nutrition Table'!$A$5:$AN$280,$B37+1,2))*(INDEX('Nutrition Table'!$A$5:$AN$280,$B37+1,'Nutrition Table'!L$4))</f>
        <v>0</v>
      </c>
      <c r="N37" s="12">
        <f>($C37/INDEX('Nutrition Table'!$A$5:$AN$280,$B37+1,2))*(INDEX('Nutrition Table'!$A$5:$AN$280,$B37+1,'Nutrition Table'!M$4))</f>
        <v>0</v>
      </c>
      <c r="O37" s="12">
        <f>($C37/INDEX('Nutrition Table'!$A$5:$AN$280,$B37+1,2))*(INDEX('Nutrition Table'!$A$5:$AN$280,$B37+1,'Nutrition Table'!N$4))</f>
        <v>0</v>
      </c>
      <c r="P37" s="12">
        <f>($C37/INDEX('Nutrition Table'!$A$5:$AN$280,$B37+1,2))*(INDEX('Nutrition Table'!$A$5:$AN$280,$B37+1,'Nutrition Table'!O$4))</f>
        <v>0</v>
      </c>
      <c r="Q37" s="12">
        <f>($C37/INDEX('Nutrition Table'!$A$5:$AN$280,$B37+1,2))*(INDEX('Nutrition Table'!$A$5:$AN$280,$B37+1,'Nutrition Table'!P$4))</f>
        <v>0</v>
      </c>
      <c r="R37" s="12">
        <f>($C37/INDEX('Nutrition Table'!$A$5:$AN$280,$B37+1,2))*(INDEX('Nutrition Table'!$A$5:$AN$280,$B37+1,'Nutrition Table'!Q$4))</f>
        <v>0</v>
      </c>
      <c r="S37" s="12">
        <f>($C37/INDEX('Nutrition Table'!$A$5:$AN$280,$B37+1,2))*(INDEX('Nutrition Table'!$A$5:$AN$280,$B37+1,'Nutrition Table'!R$4))</f>
        <v>0</v>
      </c>
      <c r="T37" s="12">
        <f>($C37/INDEX('Nutrition Table'!$A$5:$AN$280,$B37+1,2))*(INDEX('Nutrition Table'!$A$5:$AN$280,$B37+1,'Nutrition Table'!S$4))</f>
        <v>0</v>
      </c>
      <c r="U37" s="41">
        <f>($C37/INDEX('Nutrition Table'!$A$5:$AN$280,$B37+1,2))*(INDEX('Nutrition Table'!$A$5:$AN$280,$B37+1,'Nutrition Table'!T$4))</f>
        <v>0</v>
      </c>
      <c r="V37" s="12">
        <f>($C37/INDEX('Nutrition Table'!$A$5:$AN$280,$B37+1,2))*(INDEX('Nutrition Table'!$A$5:$AN$280,$B37+1,'Nutrition Table'!U$4))</f>
        <v>0</v>
      </c>
      <c r="W37" s="12">
        <f>($C37/INDEX('Nutrition Table'!$A$5:$AN$280,$B37+1,2))*(INDEX('Nutrition Table'!$A$5:$AN$280,$B37+1,'Nutrition Table'!V$4))</f>
        <v>0</v>
      </c>
      <c r="X37" s="12">
        <f>($C37/INDEX('Nutrition Table'!$A$5:$AN$280,$B37+1,2))*(INDEX('Nutrition Table'!$A$5:$AN$280,$B37+1,'Nutrition Table'!W$4))</f>
        <v>0</v>
      </c>
      <c r="Y37" s="12">
        <f>($C37/INDEX('Nutrition Table'!$A$5:$AN$280,$B37+1,2))*(INDEX('Nutrition Table'!$A$5:$AN$280,$B37+1,'Nutrition Table'!X$4))</f>
        <v>0</v>
      </c>
      <c r="Z37" s="12">
        <f>($C37/INDEX('Nutrition Table'!$A$5:$AN$280,$B37+1,2))*(INDEX('Nutrition Table'!$A$5:$AN$280,$B37+1,'Nutrition Table'!Y$4))</f>
        <v>0</v>
      </c>
      <c r="AA37" s="12">
        <f>($C37/INDEX('Nutrition Table'!$A$5:$AN$280,$B37+1,2))*(INDEX('Nutrition Table'!$A$5:$AN$280,$B37+1,'Nutrition Table'!Z$4))</f>
        <v>0</v>
      </c>
      <c r="AB37" s="12">
        <f>($C37/INDEX('Nutrition Table'!$A$5:$AN$280,$B37+1,2))*(INDEX('Nutrition Table'!$A$5:$AN$280,$B37+1,'Nutrition Table'!AA$4))</f>
        <v>0</v>
      </c>
      <c r="AC37" s="12">
        <f>($C37/INDEX('Nutrition Table'!$A$5:$AN$280,$B37+1,2))*(INDEX('Nutrition Table'!$A$5:$AN$280,$B37+1,'Nutrition Table'!AB$4))</f>
        <v>0</v>
      </c>
      <c r="AD37" s="12">
        <f>($C37/INDEX('Nutrition Table'!$A$5:$AN$280,$B37+1,2))*(INDEX('Nutrition Table'!$A$5:$AN$280,$B37+1,'Nutrition Table'!AC$4))</f>
        <v>3.5999999999999997E-2</v>
      </c>
      <c r="AE37" s="41">
        <f>($C37/INDEX('Nutrition Table'!$A$5:$AN$280,$B37+1,2))*(INDEX('Nutrition Table'!$A$5:$AN$280,$B37+1,'Nutrition Table'!AD$4))</f>
        <v>0</v>
      </c>
      <c r="AF37" s="12">
        <f>($C37/INDEX('Nutrition Table'!$A$5:$AN$280,$B37+1,2))*(INDEX('Nutrition Table'!$A$5:$AN$280,$B37+1,'Nutrition Table'!AE$4))</f>
        <v>0</v>
      </c>
      <c r="AG37" s="12">
        <f>($C37/INDEX('Nutrition Table'!$A$5:$AN$280,$B37+1,2))*(INDEX('Nutrition Table'!$A$5:$AN$280,$B37+1,'Nutrition Table'!AF$4))</f>
        <v>0</v>
      </c>
      <c r="AH37" s="41">
        <f>($C37/INDEX('Nutrition Table'!$A$5:$AN$280,$B37+1,2))*(INDEX('Nutrition Table'!$A$5:$AN$280,$B37+1,'Nutrition Table'!AG$4))</f>
        <v>0</v>
      </c>
      <c r="AI37" s="12">
        <f>($C37/INDEX('Nutrition Table'!$A$5:$AN$280,$B37+1,2))*(INDEX('Nutrition Table'!$A$5:$AN$280,$B37+1,'Nutrition Table'!AH$4))</f>
        <v>1.1000000000000001</v>
      </c>
      <c r="AJ37" s="12">
        <f>($C37/INDEX('Nutrition Table'!$A$5:$AN$280,$B37+1,2))*(INDEX('Nutrition Table'!$A$5:$AN$280,$B37+1,'Nutrition Table'!AI$4))</f>
        <v>0</v>
      </c>
      <c r="AK37" s="41">
        <f>($C37/INDEX('Nutrition Table'!$A$5:$AN$280,$B37+1,2))*(INDEX('Nutrition Table'!$A$5:$AN$280,$B37+1,'Nutrition Table'!AJ$4))</f>
        <v>0</v>
      </c>
      <c r="AL37" s="12">
        <f>($C37/INDEX('Nutrition Table'!$A$5:$AN$280,$B37+1,2))*(INDEX('Nutrition Table'!$A$5:$AN$280,$B37+1,'Nutrition Table'!AK$4))</f>
        <v>0</v>
      </c>
      <c r="AM37" s="12">
        <f>INDEX('Nutrition Table'!$A$5:$AN$280,$B37+1,'Nutrition Table'!AL$4)</f>
        <v>0</v>
      </c>
      <c r="AN37" s="41">
        <f>IF(AM37="-","-",AM37*G37/100)</f>
        <v>0</v>
      </c>
      <c r="AO37" s="139">
        <f>INDEX('Nutrition Table'!$A$5:$AN$280,$B37+1,'Nutrition Table'!AM$4)</f>
        <v>0</v>
      </c>
      <c r="AP37" s="12">
        <f>INDEX('Nutrition Table'!$A$5:$AN$280,$B37+1,'Nutrition Table'!AN$4)</f>
        <v>0</v>
      </c>
      <c r="AQ37" s="455">
        <f>($C37/INDEX('Nutrition Table'!$A$5:$AO$280,$B37+1,2))*(INDEX('Nutrition Table'!$A$5:$AO$280,$B37+1,'Nutrition Table'!AO$4))</f>
        <v>1.4</v>
      </c>
    </row>
    <row r="38" spans="1:43" ht="15.95" customHeight="1" x14ac:dyDescent="0.2">
      <c r="A38" s="314"/>
      <c r="B38" s="77">
        <v>248</v>
      </c>
      <c r="C38" s="78">
        <v>50</v>
      </c>
      <c r="D38" s="25" t="str">
        <f>INDEX('Nutrition Table'!$A$5:$AN$280,$B38+1,'Nutrition Table'!C$4)</f>
        <v>g</v>
      </c>
      <c r="E38" s="12">
        <f>($C38/INDEX('Nutrition Table'!$A$5:$AN$280,$B38+1,2))*(INDEX('Nutrition Table'!$A$5:$AN$280,$B38+1,'Nutrition Table'!D$4))</f>
        <v>38.5</v>
      </c>
      <c r="F38" s="12">
        <f>($C38/INDEX('Nutrition Table'!$A$5:$AN$280,$B38+1,2))*(INDEX('Nutrition Table'!$A$5:$AN$280,$B38+1,'Nutrition Table'!E$4))</f>
        <v>0.3</v>
      </c>
      <c r="G38" s="12">
        <f>($C38/INDEX('Nutrition Table'!$A$5:$AN$280,$B38+1,2))*(INDEX('Nutrition Table'!$A$5:$AN$280,$B38+1,'Nutrition Table'!F$4))</f>
        <v>9.1999999999999993</v>
      </c>
      <c r="H38" s="16">
        <f>($C38/INDEX('Nutrition Table'!$A$5:$AN$280,$B38+1,2))*(INDEX('Nutrition Table'!$A$5:$AN$280,$B38+1,'Nutrition Table'!G$4))</f>
        <v>0.05</v>
      </c>
      <c r="I38" s="46">
        <f>($C38/INDEX('Nutrition Table'!$A$5:$AN$280,$B38+1,2))*(INDEX('Nutrition Table'!$A$5:$AN$280,$B38+1,'Nutrition Table'!H$4))</f>
        <v>4.5</v>
      </c>
      <c r="J38" s="12">
        <f>($C38/INDEX('Nutrition Table'!$A$5:$AN$280,$B38+1,2))*(INDEX('Nutrition Table'!$A$5:$AN$280,$B38+1,'Nutrition Table'!I$4))</f>
        <v>0</v>
      </c>
      <c r="K38" s="12">
        <f>($C38/INDEX('Nutrition Table'!$A$5:$AN$280,$B38+1,2))*(INDEX('Nutrition Table'!$A$5:$AN$280,$B38+1,'Nutrition Table'!J$4))</f>
        <v>0</v>
      </c>
      <c r="L38" s="12">
        <f>($C38/INDEX('Nutrition Table'!$A$5:$AN$280,$B38+1,2))*(INDEX('Nutrition Table'!$A$5:$AN$280,$B38+1,'Nutrition Table'!K$4))</f>
        <v>0</v>
      </c>
      <c r="M38" s="12">
        <f>($C38/INDEX('Nutrition Table'!$A$5:$AN$280,$B38+1,2))*(INDEX('Nutrition Table'!$A$5:$AN$280,$B38+1,'Nutrition Table'!L$4))</f>
        <v>0</v>
      </c>
      <c r="N38" s="12">
        <f>($C38/INDEX('Nutrition Table'!$A$5:$AN$280,$B38+1,2))*(INDEX('Nutrition Table'!$A$5:$AN$280,$B38+1,'Nutrition Table'!M$4))</f>
        <v>0</v>
      </c>
      <c r="O38" s="12">
        <f>($C38/INDEX('Nutrition Table'!$A$5:$AN$280,$B38+1,2))*(INDEX('Nutrition Table'!$A$5:$AN$280,$B38+1,'Nutrition Table'!N$4))</f>
        <v>0</v>
      </c>
      <c r="P38" s="12">
        <f>($C38/INDEX('Nutrition Table'!$A$5:$AN$280,$B38+1,2))*(INDEX('Nutrition Table'!$A$5:$AN$280,$B38+1,'Nutrition Table'!O$4))</f>
        <v>0</v>
      </c>
      <c r="Q38" s="12">
        <f>($C38/INDEX('Nutrition Table'!$A$5:$AN$280,$B38+1,2))*(INDEX('Nutrition Table'!$A$5:$AN$280,$B38+1,'Nutrition Table'!P$4))</f>
        <v>0</v>
      </c>
      <c r="R38" s="12">
        <f>($C38/INDEX('Nutrition Table'!$A$5:$AN$280,$B38+1,2))*(INDEX('Nutrition Table'!$A$5:$AN$280,$B38+1,'Nutrition Table'!Q$4))</f>
        <v>0</v>
      </c>
      <c r="S38" s="12">
        <f>($C38/INDEX('Nutrition Table'!$A$5:$AN$280,$B38+1,2))*(INDEX('Nutrition Table'!$A$5:$AN$280,$B38+1,'Nutrition Table'!R$4))</f>
        <v>0</v>
      </c>
      <c r="T38" s="12">
        <f>($C38/INDEX('Nutrition Table'!$A$5:$AN$280,$B38+1,2))*(INDEX('Nutrition Table'!$A$5:$AN$280,$B38+1,'Nutrition Table'!S$4))</f>
        <v>0</v>
      </c>
      <c r="U38" s="41">
        <f>($C38/INDEX('Nutrition Table'!$A$5:$AN$280,$B38+1,2))*(INDEX('Nutrition Table'!$A$5:$AN$280,$B38+1,'Nutrition Table'!T$4))</f>
        <v>0</v>
      </c>
      <c r="V38" s="12">
        <f>($C38/INDEX('Nutrition Table'!$A$5:$AN$280,$B38+1,2))*(INDEX('Nutrition Table'!$A$5:$AN$280,$B38+1,'Nutrition Table'!U$4))</f>
        <v>0</v>
      </c>
      <c r="W38" s="12">
        <f>($C38/INDEX('Nutrition Table'!$A$5:$AN$280,$B38+1,2))*(INDEX('Nutrition Table'!$A$5:$AN$280,$B38+1,'Nutrition Table'!V$4))</f>
        <v>0</v>
      </c>
      <c r="X38" s="12">
        <f>($C38/INDEX('Nutrition Table'!$A$5:$AN$280,$B38+1,2))*(INDEX('Nutrition Table'!$A$5:$AN$280,$B38+1,'Nutrition Table'!W$4))</f>
        <v>0</v>
      </c>
      <c r="Y38" s="12">
        <f>($C38/INDEX('Nutrition Table'!$A$5:$AN$280,$B38+1,2))*(INDEX('Nutrition Table'!$A$5:$AN$280,$B38+1,'Nutrition Table'!X$4))</f>
        <v>0</v>
      </c>
      <c r="Z38" s="12">
        <f>($C38/INDEX('Nutrition Table'!$A$5:$AN$280,$B38+1,2))*(INDEX('Nutrition Table'!$A$5:$AN$280,$B38+1,'Nutrition Table'!Y$4))</f>
        <v>0</v>
      </c>
      <c r="AA38" s="12">
        <f>($C38/INDEX('Nutrition Table'!$A$5:$AN$280,$B38+1,2))*(INDEX('Nutrition Table'!$A$5:$AN$280,$B38+1,'Nutrition Table'!Z$4))</f>
        <v>0</v>
      </c>
      <c r="AB38" s="12">
        <f>($C38/INDEX('Nutrition Table'!$A$5:$AN$280,$B38+1,2))*(INDEX('Nutrition Table'!$A$5:$AN$280,$B38+1,'Nutrition Table'!AA$4))</f>
        <v>0</v>
      </c>
      <c r="AC38" s="12">
        <f>($C38/INDEX('Nutrition Table'!$A$5:$AN$280,$B38+1,2))*(INDEX('Nutrition Table'!$A$5:$AN$280,$B38+1,'Nutrition Table'!AB$4))</f>
        <v>0</v>
      </c>
      <c r="AD38" s="12">
        <f>($C38/INDEX('Nutrition Table'!$A$5:$AN$280,$B38+1,2))*(INDEX('Nutrition Table'!$A$5:$AN$280,$B38+1,'Nutrition Table'!AC$4))</f>
        <v>1.5E-3</v>
      </c>
      <c r="AE38" s="41">
        <f>($C38/INDEX('Nutrition Table'!$A$5:$AN$280,$B38+1,2))*(INDEX('Nutrition Table'!$A$5:$AN$280,$B38+1,'Nutrition Table'!AD$4))</f>
        <v>0</v>
      </c>
      <c r="AF38" s="12">
        <f>($C38/INDEX('Nutrition Table'!$A$5:$AN$280,$B38+1,2))*(INDEX('Nutrition Table'!$A$5:$AN$280,$B38+1,'Nutrition Table'!AE$4))</f>
        <v>0</v>
      </c>
      <c r="AG38" s="12">
        <f>($C38/INDEX('Nutrition Table'!$A$5:$AN$280,$B38+1,2))*(INDEX('Nutrition Table'!$A$5:$AN$280,$B38+1,'Nutrition Table'!AF$4))</f>
        <v>1.1000000000000001</v>
      </c>
      <c r="AH38" s="41">
        <f>($C38/INDEX('Nutrition Table'!$A$5:$AN$280,$B38+1,2))*(INDEX('Nutrition Table'!$A$5:$AN$280,$B38+1,'Nutrition Table'!AG$4))</f>
        <v>0</v>
      </c>
      <c r="AI38" s="12">
        <f>($C38/INDEX('Nutrition Table'!$A$5:$AN$280,$B38+1,2))*(INDEX('Nutrition Table'!$A$5:$AN$280,$B38+1,'Nutrition Table'!AH$4))</f>
        <v>0</v>
      </c>
      <c r="AJ38" s="12">
        <f>($C38/INDEX('Nutrition Table'!$A$5:$AN$280,$B38+1,2))*(INDEX('Nutrition Table'!$A$5:$AN$280,$B38+1,'Nutrition Table'!AI$4))</f>
        <v>0</v>
      </c>
      <c r="AK38" s="41">
        <f>($C38/INDEX('Nutrition Table'!$A$5:$AN$280,$B38+1,2))*(INDEX('Nutrition Table'!$A$5:$AN$280,$B38+1,'Nutrition Table'!AJ$4))</f>
        <v>0</v>
      </c>
      <c r="AL38" s="12">
        <f>($C38/INDEX('Nutrition Table'!$A$5:$AN$280,$B38+1,2))*(INDEX('Nutrition Table'!$A$5:$AN$280,$B38+1,'Nutrition Table'!AK$4))</f>
        <v>0</v>
      </c>
      <c r="AM38" s="12">
        <f>INDEX('Nutrition Table'!$A$5:$AN$280,$B38+1,'Nutrition Table'!AL$4)</f>
        <v>44</v>
      </c>
      <c r="AN38" s="41">
        <f t="shared" ref="AN38:AN44" si="10">IF(AM38="-","-",AM38*G38/100)</f>
        <v>4.0479999999999992</v>
      </c>
      <c r="AO38" s="139">
        <f>INDEX('Nutrition Table'!$A$5:$AN$280,$B38+1,'Nutrition Table'!AM$4)</f>
        <v>0</v>
      </c>
      <c r="AP38" s="12">
        <f>INDEX('Nutrition Table'!$A$5:$AN$280,$B38+1,'Nutrition Table'!AN$4)</f>
        <v>0</v>
      </c>
      <c r="AQ38" s="455">
        <f>($C38/INDEX('Nutrition Table'!$A$5:$AO$280,$B38+1,2))*(INDEX('Nutrition Table'!$A$5:$AO$280,$B38+1,'Nutrition Table'!AO$4))</f>
        <v>0.2</v>
      </c>
    </row>
    <row r="39" spans="1:43" ht="15.95" customHeight="1" x14ac:dyDescent="0.2">
      <c r="A39" s="312"/>
      <c r="B39" s="77">
        <v>250</v>
      </c>
      <c r="C39" s="78">
        <v>50</v>
      </c>
      <c r="D39" s="25" t="str">
        <f>INDEX('Nutrition Table'!$A$5:$AN$280,$B39+1,'Nutrition Table'!C$4)</f>
        <v>g</v>
      </c>
      <c r="E39" s="12">
        <f>($C39/INDEX('Nutrition Table'!$A$5:$AN$280,$B39+1,2))*(INDEX('Nutrition Table'!$A$5:$AN$280,$B39+1,'Nutrition Table'!D$4))</f>
        <v>12.5</v>
      </c>
      <c r="F39" s="12">
        <f>($C39/INDEX('Nutrition Table'!$A$5:$AN$280,$B39+1,2))*(INDEX('Nutrition Table'!$A$5:$AN$280,$B39+1,'Nutrition Table'!E$4))</f>
        <v>1.05</v>
      </c>
      <c r="G39" s="12">
        <f>($C39/INDEX('Nutrition Table'!$A$5:$AN$280,$B39+1,2))*(INDEX('Nutrition Table'!$A$5:$AN$280,$B39+1,'Nutrition Table'!F$4))</f>
        <v>0.25</v>
      </c>
      <c r="H39" s="16">
        <f>($C39/INDEX('Nutrition Table'!$A$5:$AN$280,$B39+1,2))*(INDEX('Nutrition Table'!$A$5:$AN$280,$B39+1,'Nutrition Table'!G$4))</f>
        <v>2.2000000000000002</v>
      </c>
      <c r="I39" s="46">
        <f>($C39/INDEX('Nutrition Table'!$A$5:$AN$280,$B39+1,2))*(INDEX('Nutrition Table'!$A$5:$AN$280,$B39+1,'Nutrition Table'!H$4))</f>
        <v>0</v>
      </c>
      <c r="J39" s="12">
        <f>($C39/INDEX('Nutrition Table'!$A$5:$AN$280,$B39+1,2))*(INDEX('Nutrition Table'!$A$5:$AN$280,$B39+1,'Nutrition Table'!I$4))</f>
        <v>0</v>
      </c>
      <c r="K39" s="12">
        <f>($C39/INDEX('Nutrition Table'!$A$5:$AN$280,$B39+1,2))*(INDEX('Nutrition Table'!$A$5:$AN$280,$B39+1,'Nutrition Table'!J$4))</f>
        <v>0</v>
      </c>
      <c r="L39" s="12">
        <f>($C39/INDEX('Nutrition Table'!$A$5:$AN$280,$B39+1,2))*(INDEX('Nutrition Table'!$A$5:$AN$280,$B39+1,'Nutrition Table'!K$4))</f>
        <v>0</v>
      </c>
      <c r="M39" s="12">
        <f>($C39/INDEX('Nutrition Table'!$A$5:$AN$280,$B39+1,2))*(INDEX('Nutrition Table'!$A$5:$AN$280,$B39+1,'Nutrition Table'!L$4))</f>
        <v>0</v>
      </c>
      <c r="N39" s="12">
        <f>($C39/INDEX('Nutrition Table'!$A$5:$AN$280,$B39+1,2))*(INDEX('Nutrition Table'!$A$5:$AN$280,$B39+1,'Nutrition Table'!M$4))</f>
        <v>0</v>
      </c>
      <c r="O39" s="12">
        <f>($C39/INDEX('Nutrition Table'!$A$5:$AN$280,$B39+1,2))*(INDEX('Nutrition Table'!$A$5:$AN$280,$B39+1,'Nutrition Table'!N$4))</f>
        <v>0</v>
      </c>
      <c r="P39" s="12">
        <f>($C39/INDEX('Nutrition Table'!$A$5:$AN$280,$B39+1,2))*(INDEX('Nutrition Table'!$A$5:$AN$280,$B39+1,'Nutrition Table'!O$4))</f>
        <v>0</v>
      </c>
      <c r="Q39" s="12">
        <f>($C39/INDEX('Nutrition Table'!$A$5:$AN$280,$B39+1,2))*(INDEX('Nutrition Table'!$A$5:$AN$280,$B39+1,'Nutrition Table'!P$4))</f>
        <v>0</v>
      </c>
      <c r="R39" s="12">
        <f>($C39/INDEX('Nutrition Table'!$A$5:$AN$280,$B39+1,2))*(INDEX('Nutrition Table'!$A$5:$AN$280,$B39+1,'Nutrition Table'!Q$4))</f>
        <v>0</v>
      </c>
      <c r="S39" s="12">
        <f>($C39/INDEX('Nutrition Table'!$A$5:$AN$280,$B39+1,2))*(INDEX('Nutrition Table'!$A$5:$AN$280,$B39+1,'Nutrition Table'!R$4))</f>
        <v>0</v>
      </c>
      <c r="T39" s="12">
        <f>($C39/INDEX('Nutrition Table'!$A$5:$AN$280,$B39+1,2))*(INDEX('Nutrition Table'!$A$5:$AN$280,$B39+1,'Nutrition Table'!S$4))</f>
        <v>0</v>
      </c>
      <c r="U39" s="41">
        <f>($C39/INDEX('Nutrition Table'!$A$5:$AN$280,$B39+1,2))*(INDEX('Nutrition Table'!$A$5:$AN$280,$B39+1,'Nutrition Table'!T$4))</f>
        <v>0</v>
      </c>
      <c r="V39" s="12">
        <f>($C39/INDEX('Nutrition Table'!$A$5:$AN$280,$B39+1,2))*(INDEX('Nutrition Table'!$A$5:$AN$280,$B39+1,'Nutrition Table'!U$4))</f>
        <v>0</v>
      </c>
      <c r="W39" s="12">
        <f>($C39/INDEX('Nutrition Table'!$A$5:$AN$280,$B39+1,2))*(INDEX('Nutrition Table'!$A$5:$AN$280,$B39+1,'Nutrition Table'!V$4))</f>
        <v>0</v>
      </c>
      <c r="X39" s="12">
        <f>($C39/INDEX('Nutrition Table'!$A$5:$AN$280,$B39+1,2))*(INDEX('Nutrition Table'!$A$5:$AN$280,$B39+1,'Nutrition Table'!W$4))</f>
        <v>0</v>
      </c>
      <c r="Y39" s="12">
        <f>($C39/INDEX('Nutrition Table'!$A$5:$AN$280,$B39+1,2))*(INDEX('Nutrition Table'!$A$5:$AN$280,$B39+1,'Nutrition Table'!X$4))</f>
        <v>0</v>
      </c>
      <c r="Z39" s="12">
        <f>($C39/INDEX('Nutrition Table'!$A$5:$AN$280,$B39+1,2))*(INDEX('Nutrition Table'!$A$5:$AN$280,$B39+1,'Nutrition Table'!Y$4))</f>
        <v>0</v>
      </c>
      <c r="AA39" s="12">
        <f>($C39/INDEX('Nutrition Table'!$A$5:$AN$280,$B39+1,2))*(INDEX('Nutrition Table'!$A$5:$AN$280,$B39+1,'Nutrition Table'!Z$4))</f>
        <v>0</v>
      </c>
      <c r="AB39" s="12">
        <f>($C39/INDEX('Nutrition Table'!$A$5:$AN$280,$B39+1,2))*(INDEX('Nutrition Table'!$A$5:$AN$280,$B39+1,'Nutrition Table'!AA$4))</f>
        <v>0</v>
      </c>
      <c r="AC39" s="12">
        <f>($C39/INDEX('Nutrition Table'!$A$5:$AN$280,$B39+1,2))*(INDEX('Nutrition Table'!$A$5:$AN$280,$B39+1,'Nutrition Table'!AB$4))</f>
        <v>0</v>
      </c>
      <c r="AD39" s="12">
        <f>($C39/INDEX('Nutrition Table'!$A$5:$AN$280,$B39+1,2))*(INDEX('Nutrition Table'!$A$5:$AN$280,$B39+1,'Nutrition Table'!AC$4))</f>
        <v>0</v>
      </c>
      <c r="AE39" s="41">
        <f>($C39/INDEX('Nutrition Table'!$A$5:$AN$280,$B39+1,2))*(INDEX('Nutrition Table'!$A$5:$AN$280,$B39+1,'Nutrition Table'!AD$4))</f>
        <v>0</v>
      </c>
      <c r="AF39" s="12">
        <f>($C39/INDEX('Nutrition Table'!$A$5:$AN$280,$B39+1,2))*(INDEX('Nutrition Table'!$A$5:$AN$280,$B39+1,'Nutrition Table'!AE$4))</f>
        <v>0</v>
      </c>
      <c r="AG39" s="12">
        <f>($C39/INDEX('Nutrition Table'!$A$5:$AN$280,$B39+1,2))*(INDEX('Nutrition Table'!$A$5:$AN$280,$B39+1,'Nutrition Table'!AF$4))</f>
        <v>1.3</v>
      </c>
      <c r="AH39" s="41">
        <f>($C39/INDEX('Nutrition Table'!$A$5:$AN$280,$B39+1,2))*(INDEX('Nutrition Table'!$A$5:$AN$280,$B39+1,'Nutrition Table'!AG$4))</f>
        <v>0</v>
      </c>
      <c r="AI39" s="12">
        <f>($C39/INDEX('Nutrition Table'!$A$5:$AN$280,$B39+1,2))*(INDEX('Nutrition Table'!$A$5:$AN$280,$B39+1,'Nutrition Table'!AH$4))</f>
        <v>0</v>
      </c>
      <c r="AJ39" s="12">
        <f>($C39/INDEX('Nutrition Table'!$A$5:$AN$280,$B39+1,2))*(INDEX('Nutrition Table'!$A$5:$AN$280,$B39+1,'Nutrition Table'!AI$4))</f>
        <v>0</v>
      </c>
      <c r="AK39" s="41">
        <f>($C39/INDEX('Nutrition Table'!$A$5:$AN$280,$B39+1,2))*(INDEX('Nutrition Table'!$A$5:$AN$280,$B39+1,'Nutrition Table'!AJ$4))</f>
        <v>0</v>
      </c>
      <c r="AL39" s="12">
        <f>($C39/INDEX('Nutrition Table'!$A$5:$AN$280,$B39+1,2))*(INDEX('Nutrition Table'!$A$5:$AN$280,$B39+1,'Nutrition Table'!AK$4))</f>
        <v>0</v>
      </c>
      <c r="AM39" s="12">
        <f>INDEX('Nutrition Table'!$A$5:$AN$280,$B39+1,'Nutrition Table'!AL$4)</f>
        <v>0</v>
      </c>
      <c r="AN39" s="41">
        <f t="shared" si="10"/>
        <v>0</v>
      </c>
      <c r="AO39" s="139">
        <f>INDEX('Nutrition Table'!$A$5:$AN$280,$B39+1,'Nutrition Table'!AM$4)</f>
        <v>0</v>
      </c>
      <c r="AP39" s="12">
        <f>INDEX('Nutrition Table'!$A$5:$AN$280,$B39+1,'Nutrition Table'!AN$4)</f>
        <v>0</v>
      </c>
      <c r="AQ39" s="455">
        <f>($C39/INDEX('Nutrition Table'!$A$5:$AO$280,$B39+1,2))*(INDEX('Nutrition Table'!$A$5:$AO$280,$B39+1,'Nutrition Table'!AO$4))</f>
        <v>0</v>
      </c>
    </row>
    <row r="40" spans="1:43" ht="15.95" customHeight="1" x14ac:dyDescent="0.2">
      <c r="A40" s="312"/>
      <c r="B40" s="77">
        <v>1</v>
      </c>
      <c r="C40" s="78">
        <v>0</v>
      </c>
      <c r="D40" s="25" t="str">
        <f>INDEX('Nutrition Table'!$A$5:$AN$280,$B40+1,'Nutrition Table'!C$4)</f>
        <v>-</v>
      </c>
      <c r="E40" s="12">
        <f>($C40/INDEX('Nutrition Table'!$A$5:$AN$280,$B40+1,2))*(INDEX('Nutrition Table'!$A$5:$AN$280,$B40+1,'Nutrition Table'!D$4))</f>
        <v>0</v>
      </c>
      <c r="F40" s="12">
        <f>($C40/INDEX('Nutrition Table'!$A$5:$AN$280,$B40+1,2))*(INDEX('Nutrition Table'!$A$5:$AN$280,$B40+1,'Nutrition Table'!E$4))</f>
        <v>0</v>
      </c>
      <c r="G40" s="12">
        <f>($C40/INDEX('Nutrition Table'!$A$5:$AN$280,$B40+1,2))*(INDEX('Nutrition Table'!$A$5:$AN$280,$B40+1,'Nutrition Table'!F$4))</f>
        <v>0</v>
      </c>
      <c r="H40" s="16">
        <f>($C40/INDEX('Nutrition Table'!$A$5:$AN$280,$B40+1,2))*(INDEX('Nutrition Table'!$A$5:$AN$280,$B40+1,'Nutrition Table'!G$4))</f>
        <v>0</v>
      </c>
      <c r="I40" s="46">
        <f>($C40/INDEX('Nutrition Table'!$A$5:$AN$280,$B40+1,2))*(INDEX('Nutrition Table'!$A$5:$AN$280,$B40+1,'Nutrition Table'!H$4))</f>
        <v>0</v>
      </c>
      <c r="J40" s="12">
        <f>($C40/INDEX('Nutrition Table'!$A$5:$AN$280,$B40+1,2))*(INDEX('Nutrition Table'!$A$5:$AN$280,$B40+1,'Nutrition Table'!I$4))</f>
        <v>0</v>
      </c>
      <c r="K40" s="12">
        <f>($C40/INDEX('Nutrition Table'!$A$5:$AN$280,$B40+1,2))*(INDEX('Nutrition Table'!$A$5:$AN$280,$B40+1,'Nutrition Table'!J$4))</f>
        <v>0</v>
      </c>
      <c r="L40" s="12">
        <f>($C40/INDEX('Nutrition Table'!$A$5:$AN$280,$B40+1,2))*(INDEX('Nutrition Table'!$A$5:$AN$280,$B40+1,'Nutrition Table'!K$4))</f>
        <v>0</v>
      </c>
      <c r="M40" s="12">
        <f>($C40/INDEX('Nutrition Table'!$A$5:$AN$280,$B40+1,2))*(INDEX('Nutrition Table'!$A$5:$AN$280,$B40+1,'Nutrition Table'!L$4))</f>
        <v>0</v>
      </c>
      <c r="N40" s="12">
        <f>($C40/INDEX('Nutrition Table'!$A$5:$AN$280,$B40+1,2))*(INDEX('Nutrition Table'!$A$5:$AN$280,$B40+1,'Nutrition Table'!M$4))</f>
        <v>0</v>
      </c>
      <c r="O40" s="12">
        <f>($C40/INDEX('Nutrition Table'!$A$5:$AN$280,$B40+1,2))*(INDEX('Nutrition Table'!$A$5:$AN$280,$B40+1,'Nutrition Table'!N$4))</f>
        <v>0</v>
      </c>
      <c r="P40" s="12">
        <f>($C40/INDEX('Nutrition Table'!$A$5:$AN$280,$B40+1,2))*(INDEX('Nutrition Table'!$A$5:$AN$280,$B40+1,'Nutrition Table'!O$4))</f>
        <v>0</v>
      </c>
      <c r="Q40" s="12">
        <f>($C40/INDEX('Nutrition Table'!$A$5:$AN$280,$B40+1,2))*(INDEX('Nutrition Table'!$A$5:$AN$280,$B40+1,'Nutrition Table'!P$4))</f>
        <v>0</v>
      </c>
      <c r="R40" s="12">
        <f>($C40/INDEX('Nutrition Table'!$A$5:$AN$280,$B40+1,2))*(INDEX('Nutrition Table'!$A$5:$AN$280,$B40+1,'Nutrition Table'!Q$4))</f>
        <v>0</v>
      </c>
      <c r="S40" s="12">
        <f>($C40/INDEX('Nutrition Table'!$A$5:$AN$280,$B40+1,2))*(INDEX('Nutrition Table'!$A$5:$AN$280,$B40+1,'Nutrition Table'!R$4))</f>
        <v>0</v>
      </c>
      <c r="T40" s="12">
        <f>($C40/INDEX('Nutrition Table'!$A$5:$AN$280,$B40+1,2))*(INDEX('Nutrition Table'!$A$5:$AN$280,$B40+1,'Nutrition Table'!S$4))</f>
        <v>0</v>
      </c>
      <c r="U40" s="41">
        <f>($C40/INDEX('Nutrition Table'!$A$5:$AN$280,$B40+1,2))*(INDEX('Nutrition Table'!$A$5:$AN$280,$B40+1,'Nutrition Table'!T$4))</f>
        <v>0</v>
      </c>
      <c r="V40" s="12">
        <f>($C40/INDEX('Nutrition Table'!$A$5:$AN$280,$B40+1,2))*(INDEX('Nutrition Table'!$A$5:$AN$280,$B40+1,'Nutrition Table'!U$4))</f>
        <v>0</v>
      </c>
      <c r="W40" s="12">
        <f>($C40/INDEX('Nutrition Table'!$A$5:$AN$280,$B40+1,2))*(INDEX('Nutrition Table'!$A$5:$AN$280,$B40+1,'Nutrition Table'!V$4))</f>
        <v>0</v>
      </c>
      <c r="X40" s="12">
        <f>($C40/INDEX('Nutrition Table'!$A$5:$AN$280,$B40+1,2))*(INDEX('Nutrition Table'!$A$5:$AN$280,$B40+1,'Nutrition Table'!W$4))</f>
        <v>0</v>
      </c>
      <c r="Y40" s="12">
        <f>($C40/INDEX('Nutrition Table'!$A$5:$AN$280,$B40+1,2))*(INDEX('Nutrition Table'!$A$5:$AN$280,$B40+1,'Nutrition Table'!X$4))</f>
        <v>0</v>
      </c>
      <c r="Z40" s="12">
        <f>($C40/INDEX('Nutrition Table'!$A$5:$AN$280,$B40+1,2))*(INDEX('Nutrition Table'!$A$5:$AN$280,$B40+1,'Nutrition Table'!Y$4))</f>
        <v>0</v>
      </c>
      <c r="AA40" s="12">
        <f>($C40/INDEX('Nutrition Table'!$A$5:$AN$280,$B40+1,2))*(INDEX('Nutrition Table'!$A$5:$AN$280,$B40+1,'Nutrition Table'!Z$4))</f>
        <v>0</v>
      </c>
      <c r="AB40" s="12">
        <f>($C40/INDEX('Nutrition Table'!$A$5:$AN$280,$B40+1,2))*(INDEX('Nutrition Table'!$A$5:$AN$280,$B40+1,'Nutrition Table'!AA$4))</f>
        <v>0</v>
      </c>
      <c r="AC40" s="12">
        <f>($C40/INDEX('Nutrition Table'!$A$5:$AN$280,$B40+1,2))*(INDEX('Nutrition Table'!$A$5:$AN$280,$B40+1,'Nutrition Table'!AB$4))</f>
        <v>0</v>
      </c>
      <c r="AD40" s="12">
        <f>($C40/INDEX('Nutrition Table'!$A$5:$AN$280,$B40+1,2))*(INDEX('Nutrition Table'!$A$5:$AN$280,$B40+1,'Nutrition Table'!AC$4))</f>
        <v>0</v>
      </c>
      <c r="AE40" s="41">
        <f>($C40/INDEX('Nutrition Table'!$A$5:$AN$280,$B40+1,2))*(INDEX('Nutrition Table'!$A$5:$AN$280,$B40+1,'Nutrition Table'!AD$4))</f>
        <v>0</v>
      </c>
      <c r="AF40" s="12">
        <f>($C40/INDEX('Nutrition Table'!$A$5:$AN$280,$B40+1,2))*(INDEX('Nutrition Table'!$A$5:$AN$280,$B40+1,'Nutrition Table'!AE$4))</f>
        <v>0</v>
      </c>
      <c r="AG40" s="12">
        <f>($C40/INDEX('Nutrition Table'!$A$5:$AN$280,$B40+1,2))*(INDEX('Nutrition Table'!$A$5:$AN$280,$B40+1,'Nutrition Table'!AF$4))</f>
        <v>0</v>
      </c>
      <c r="AH40" s="41">
        <f>($C40/INDEX('Nutrition Table'!$A$5:$AN$280,$B40+1,2))*(INDEX('Nutrition Table'!$A$5:$AN$280,$B40+1,'Nutrition Table'!AG$4))</f>
        <v>0</v>
      </c>
      <c r="AI40" s="12">
        <f>($C40/INDEX('Nutrition Table'!$A$5:$AN$280,$B40+1,2))*(INDEX('Nutrition Table'!$A$5:$AN$280,$B40+1,'Nutrition Table'!AH$4))</f>
        <v>0</v>
      </c>
      <c r="AJ40" s="12">
        <f>($C40/INDEX('Nutrition Table'!$A$5:$AN$280,$B40+1,2))*(INDEX('Nutrition Table'!$A$5:$AN$280,$B40+1,'Nutrition Table'!AI$4))</f>
        <v>0</v>
      </c>
      <c r="AK40" s="41">
        <f>($C40/INDEX('Nutrition Table'!$A$5:$AN$280,$B40+1,2))*(INDEX('Nutrition Table'!$A$5:$AN$280,$B40+1,'Nutrition Table'!AJ$4))</f>
        <v>0</v>
      </c>
      <c r="AL40" s="12">
        <f>($C40/INDEX('Nutrition Table'!$A$5:$AN$280,$B40+1,2))*(INDEX('Nutrition Table'!$A$5:$AN$280,$B40+1,'Nutrition Table'!AK$4))</f>
        <v>0</v>
      </c>
      <c r="AM40" s="12" t="str">
        <f>INDEX('Nutrition Table'!$A$5:$AN$280,$B40+1,'Nutrition Table'!AL$4)</f>
        <v>-</v>
      </c>
      <c r="AN40" s="41" t="str">
        <f t="shared" si="10"/>
        <v>-</v>
      </c>
      <c r="AO40" s="139">
        <f>INDEX('Nutrition Table'!$A$5:$AN$280,$B40+1,'Nutrition Table'!AM$4)</f>
        <v>0</v>
      </c>
      <c r="AP40" s="12" t="str">
        <f>INDEX('Nutrition Table'!$A$5:$AN$280,$B40+1,'Nutrition Table'!AN$4)</f>
        <v xml:space="preserve"> --------------- </v>
      </c>
      <c r="AQ40" s="455">
        <f>($C40/INDEX('Nutrition Table'!$A$5:$AO$280,$B40+1,2))*(INDEX('Nutrition Table'!$A$5:$AO$280,$B40+1,'Nutrition Table'!AO$4))</f>
        <v>0</v>
      </c>
    </row>
    <row r="41" spans="1:43" ht="15.95" customHeight="1" x14ac:dyDescent="0.2">
      <c r="A41" s="312"/>
      <c r="B41" s="77">
        <v>1</v>
      </c>
      <c r="C41" s="78">
        <v>0</v>
      </c>
      <c r="D41" s="25" t="str">
        <f>INDEX('Nutrition Table'!$A$5:$AN$280,$B41+1,'Nutrition Table'!C$4)</f>
        <v>-</v>
      </c>
      <c r="E41" s="12">
        <f>($C41/INDEX('Nutrition Table'!$A$5:$AN$280,$B41+1,2))*(INDEX('Nutrition Table'!$A$5:$AN$280,$B41+1,'Nutrition Table'!D$4))</f>
        <v>0</v>
      </c>
      <c r="F41" s="12">
        <f>($C41/INDEX('Nutrition Table'!$A$5:$AN$280,$B41+1,2))*(INDEX('Nutrition Table'!$A$5:$AN$280,$B41+1,'Nutrition Table'!E$4))</f>
        <v>0</v>
      </c>
      <c r="G41" s="12">
        <f>($C41/INDEX('Nutrition Table'!$A$5:$AN$280,$B41+1,2))*(INDEX('Nutrition Table'!$A$5:$AN$280,$B41+1,'Nutrition Table'!F$4))</f>
        <v>0</v>
      </c>
      <c r="H41" s="16">
        <f>($C41/INDEX('Nutrition Table'!$A$5:$AN$280,$B41+1,2))*(INDEX('Nutrition Table'!$A$5:$AN$280,$B41+1,'Nutrition Table'!G$4))</f>
        <v>0</v>
      </c>
      <c r="I41" s="46">
        <f>($C41/INDEX('Nutrition Table'!$A$5:$AN$280,$B41+1,2))*(INDEX('Nutrition Table'!$A$5:$AN$280,$B41+1,'Nutrition Table'!H$4))</f>
        <v>0</v>
      </c>
      <c r="J41" s="12">
        <f>($C41/INDEX('Nutrition Table'!$A$5:$AN$280,$B41+1,2))*(INDEX('Nutrition Table'!$A$5:$AN$280,$B41+1,'Nutrition Table'!I$4))</f>
        <v>0</v>
      </c>
      <c r="K41" s="12">
        <f>($C41/INDEX('Nutrition Table'!$A$5:$AN$280,$B41+1,2))*(INDEX('Nutrition Table'!$A$5:$AN$280,$B41+1,'Nutrition Table'!J$4))</f>
        <v>0</v>
      </c>
      <c r="L41" s="12">
        <f>($C41/INDEX('Nutrition Table'!$A$5:$AN$280,$B41+1,2))*(INDEX('Nutrition Table'!$A$5:$AN$280,$B41+1,'Nutrition Table'!K$4))</f>
        <v>0</v>
      </c>
      <c r="M41" s="12">
        <f>($C41/INDEX('Nutrition Table'!$A$5:$AN$280,$B41+1,2))*(INDEX('Nutrition Table'!$A$5:$AN$280,$B41+1,'Nutrition Table'!L$4))</f>
        <v>0</v>
      </c>
      <c r="N41" s="12">
        <f>($C41/INDEX('Nutrition Table'!$A$5:$AN$280,$B41+1,2))*(INDEX('Nutrition Table'!$A$5:$AN$280,$B41+1,'Nutrition Table'!M$4))</f>
        <v>0</v>
      </c>
      <c r="O41" s="12">
        <f>($C41/INDEX('Nutrition Table'!$A$5:$AN$280,$B41+1,2))*(INDEX('Nutrition Table'!$A$5:$AN$280,$B41+1,'Nutrition Table'!N$4))</f>
        <v>0</v>
      </c>
      <c r="P41" s="12">
        <f>($C41/INDEX('Nutrition Table'!$A$5:$AN$280,$B41+1,2))*(INDEX('Nutrition Table'!$A$5:$AN$280,$B41+1,'Nutrition Table'!O$4))</f>
        <v>0</v>
      </c>
      <c r="Q41" s="12">
        <f>($C41/INDEX('Nutrition Table'!$A$5:$AN$280,$B41+1,2))*(INDEX('Nutrition Table'!$A$5:$AN$280,$B41+1,'Nutrition Table'!P$4))</f>
        <v>0</v>
      </c>
      <c r="R41" s="12">
        <f>($C41/INDEX('Nutrition Table'!$A$5:$AN$280,$B41+1,2))*(INDEX('Nutrition Table'!$A$5:$AN$280,$B41+1,'Nutrition Table'!Q$4))</f>
        <v>0</v>
      </c>
      <c r="S41" s="12">
        <f>($C41/INDEX('Nutrition Table'!$A$5:$AN$280,$B41+1,2))*(INDEX('Nutrition Table'!$A$5:$AN$280,$B41+1,'Nutrition Table'!R$4))</f>
        <v>0</v>
      </c>
      <c r="T41" s="12">
        <f>($C41/INDEX('Nutrition Table'!$A$5:$AN$280,$B41+1,2))*(INDEX('Nutrition Table'!$A$5:$AN$280,$B41+1,'Nutrition Table'!S$4))</f>
        <v>0</v>
      </c>
      <c r="U41" s="41">
        <f>($C41/INDEX('Nutrition Table'!$A$5:$AN$280,$B41+1,2))*(INDEX('Nutrition Table'!$A$5:$AN$280,$B41+1,'Nutrition Table'!T$4))</f>
        <v>0</v>
      </c>
      <c r="V41" s="12">
        <f>($C41/INDEX('Nutrition Table'!$A$5:$AN$280,$B41+1,2))*(INDEX('Nutrition Table'!$A$5:$AN$280,$B41+1,'Nutrition Table'!U$4))</f>
        <v>0</v>
      </c>
      <c r="W41" s="12">
        <f>($C41/INDEX('Nutrition Table'!$A$5:$AN$280,$B41+1,2))*(INDEX('Nutrition Table'!$A$5:$AN$280,$B41+1,'Nutrition Table'!V$4))</f>
        <v>0</v>
      </c>
      <c r="X41" s="12">
        <f>($C41/INDEX('Nutrition Table'!$A$5:$AN$280,$B41+1,2))*(INDEX('Nutrition Table'!$A$5:$AN$280,$B41+1,'Nutrition Table'!W$4))</f>
        <v>0</v>
      </c>
      <c r="Y41" s="12">
        <f>($C41/INDEX('Nutrition Table'!$A$5:$AN$280,$B41+1,2))*(INDEX('Nutrition Table'!$A$5:$AN$280,$B41+1,'Nutrition Table'!X$4))</f>
        <v>0</v>
      </c>
      <c r="Z41" s="12">
        <f>($C41/INDEX('Nutrition Table'!$A$5:$AN$280,$B41+1,2))*(INDEX('Nutrition Table'!$A$5:$AN$280,$B41+1,'Nutrition Table'!Y$4))</f>
        <v>0</v>
      </c>
      <c r="AA41" s="12">
        <f>($C41/INDEX('Nutrition Table'!$A$5:$AN$280,$B41+1,2))*(INDEX('Nutrition Table'!$A$5:$AN$280,$B41+1,'Nutrition Table'!Z$4))</f>
        <v>0</v>
      </c>
      <c r="AB41" s="12">
        <f>($C41/INDEX('Nutrition Table'!$A$5:$AN$280,$B41+1,2))*(INDEX('Nutrition Table'!$A$5:$AN$280,$B41+1,'Nutrition Table'!AA$4))</f>
        <v>0</v>
      </c>
      <c r="AC41" s="12">
        <f>($C41/INDEX('Nutrition Table'!$A$5:$AN$280,$B41+1,2))*(INDEX('Nutrition Table'!$A$5:$AN$280,$B41+1,'Nutrition Table'!AB$4))</f>
        <v>0</v>
      </c>
      <c r="AD41" s="12">
        <f>($C41/INDEX('Nutrition Table'!$A$5:$AN$280,$B41+1,2))*(INDEX('Nutrition Table'!$A$5:$AN$280,$B41+1,'Nutrition Table'!AC$4))</f>
        <v>0</v>
      </c>
      <c r="AE41" s="41">
        <f>($C41/INDEX('Nutrition Table'!$A$5:$AN$280,$B41+1,2))*(INDEX('Nutrition Table'!$A$5:$AN$280,$B41+1,'Nutrition Table'!AD$4))</f>
        <v>0</v>
      </c>
      <c r="AF41" s="12">
        <f>($C41/INDEX('Nutrition Table'!$A$5:$AN$280,$B41+1,2))*(INDEX('Nutrition Table'!$A$5:$AN$280,$B41+1,'Nutrition Table'!AE$4))</f>
        <v>0</v>
      </c>
      <c r="AG41" s="12">
        <f>($C41/INDEX('Nutrition Table'!$A$5:$AN$280,$B41+1,2))*(INDEX('Nutrition Table'!$A$5:$AN$280,$B41+1,'Nutrition Table'!AF$4))</f>
        <v>0</v>
      </c>
      <c r="AH41" s="41">
        <f>($C41/INDEX('Nutrition Table'!$A$5:$AN$280,$B41+1,2))*(INDEX('Nutrition Table'!$A$5:$AN$280,$B41+1,'Nutrition Table'!AG$4))</f>
        <v>0</v>
      </c>
      <c r="AI41" s="12">
        <f>($C41/INDEX('Nutrition Table'!$A$5:$AN$280,$B41+1,2))*(INDEX('Nutrition Table'!$A$5:$AN$280,$B41+1,'Nutrition Table'!AH$4))</f>
        <v>0</v>
      </c>
      <c r="AJ41" s="12">
        <f>($C41/INDEX('Nutrition Table'!$A$5:$AN$280,$B41+1,2))*(INDEX('Nutrition Table'!$A$5:$AN$280,$B41+1,'Nutrition Table'!AI$4))</f>
        <v>0</v>
      </c>
      <c r="AK41" s="41">
        <f>($C41/INDEX('Nutrition Table'!$A$5:$AN$280,$B41+1,2))*(INDEX('Nutrition Table'!$A$5:$AN$280,$B41+1,'Nutrition Table'!AJ$4))</f>
        <v>0</v>
      </c>
      <c r="AL41" s="12">
        <f>($C41/INDEX('Nutrition Table'!$A$5:$AN$280,$B41+1,2))*(INDEX('Nutrition Table'!$A$5:$AN$280,$B41+1,'Nutrition Table'!AK$4))</f>
        <v>0</v>
      </c>
      <c r="AM41" s="12" t="str">
        <f>INDEX('Nutrition Table'!$A$5:$AN$280,$B41+1,'Nutrition Table'!AL$4)</f>
        <v>-</v>
      </c>
      <c r="AN41" s="41" t="str">
        <f t="shared" si="10"/>
        <v>-</v>
      </c>
      <c r="AO41" s="139">
        <f>INDEX('Nutrition Table'!$A$5:$AN$280,$B41+1,'Nutrition Table'!AM$4)</f>
        <v>0</v>
      </c>
      <c r="AP41" s="12" t="str">
        <f>INDEX('Nutrition Table'!$A$5:$AN$280,$B41+1,'Nutrition Table'!AN$4)</f>
        <v xml:space="preserve"> --------------- </v>
      </c>
      <c r="AQ41" s="455">
        <f>($C41/INDEX('Nutrition Table'!$A$5:$AO$280,$B41+1,2))*(INDEX('Nutrition Table'!$A$5:$AO$280,$B41+1,'Nutrition Table'!AO$4))</f>
        <v>0</v>
      </c>
    </row>
    <row r="42" spans="1:43" ht="15.95" customHeight="1" x14ac:dyDescent="0.2">
      <c r="A42" s="312"/>
      <c r="B42" s="77">
        <v>1</v>
      </c>
      <c r="C42" s="78">
        <v>0</v>
      </c>
      <c r="D42" s="25" t="str">
        <f>INDEX('Nutrition Table'!$A$5:$AN$280,$B42+1,'Nutrition Table'!C$4)</f>
        <v>-</v>
      </c>
      <c r="E42" s="12">
        <f>($C42/INDEX('Nutrition Table'!$A$5:$AN$280,$B42+1,2))*(INDEX('Nutrition Table'!$A$5:$AN$280,$B42+1,'Nutrition Table'!D$4))</f>
        <v>0</v>
      </c>
      <c r="F42" s="12">
        <f>($C42/INDEX('Nutrition Table'!$A$5:$AN$280,$B42+1,2))*(INDEX('Nutrition Table'!$A$5:$AN$280,$B42+1,'Nutrition Table'!E$4))</f>
        <v>0</v>
      </c>
      <c r="G42" s="12">
        <f>($C42/INDEX('Nutrition Table'!$A$5:$AN$280,$B42+1,2))*(INDEX('Nutrition Table'!$A$5:$AN$280,$B42+1,'Nutrition Table'!F$4))</f>
        <v>0</v>
      </c>
      <c r="H42" s="16">
        <f>($C42/INDEX('Nutrition Table'!$A$5:$AN$280,$B42+1,2))*(INDEX('Nutrition Table'!$A$5:$AN$280,$B42+1,'Nutrition Table'!G$4))</f>
        <v>0</v>
      </c>
      <c r="I42" s="46">
        <f>($C42/INDEX('Nutrition Table'!$A$5:$AN$280,$B42+1,2))*(INDEX('Nutrition Table'!$A$5:$AN$280,$B42+1,'Nutrition Table'!H$4))</f>
        <v>0</v>
      </c>
      <c r="J42" s="12">
        <f>($C42/INDEX('Nutrition Table'!$A$5:$AN$280,$B42+1,2))*(INDEX('Nutrition Table'!$A$5:$AN$280,$B42+1,'Nutrition Table'!I$4))</f>
        <v>0</v>
      </c>
      <c r="K42" s="12">
        <f>($C42/INDEX('Nutrition Table'!$A$5:$AN$280,$B42+1,2))*(INDEX('Nutrition Table'!$A$5:$AN$280,$B42+1,'Nutrition Table'!J$4))</f>
        <v>0</v>
      </c>
      <c r="L42" s="12">
        <f>($C42/INDEX('Nutrition Table'!$A$5:$AN$280,$B42+1,2))*(INDEX('Nutrition Table'!$A$5:$AN$280,$B42+1,'Nutrition Table'!K$4))</f>
        <v>0</v>
      </c>
      <c r="M42" s="12">
        <f>($C42/INDEX('Nutrition Table'!$A$5:$AN$280,$B42+1,2))*(INDEX('Nutrition Table'!$A$5:$AN$280,$B42+1,'Nutrition Table'!L$4))</f>
        <v>0</v>
      </c>
      <c r="N42" s="12">
        <f>($C42/INDEX('Nutrition Table'!$A$5:$AN$280,$B42+1,2))*(INDEX('Nutrition Table'!$A$5:$AN$280,$B42+1,'Nutrition Table'!M$4))</f>
        <v>0</v>
      </c>
      <c r="O42" s="12">
        <f>($C42/INDEX('Nutrition Table'!$A$5:$AN$280,$B42+1,2))*(INDEX('Nutrition Table'!$A$5:$AN$280,$B42+1,'Nutrition Table'!N$4))</f>
        <v>0</v>
      </c>
      <c r="P42" s="12">
        <f>($C42/INDEX('Nutrition Table'!$A$5:$AN$280,$B42+1,2))*(INDEX('Nutrition Table'!$A$5:$AN$280,$B42+1,'Nutrition Table'!O$4))</f>
        <v>0</v>
      </c>
      <c r="Q42" s="12">
        <f>($C42/INDEX('Nutrition Table'!$A$5:$AN$280,$B42+1,2))*(INDEX('Nutrition Table'!$A$5:$AN$280,$B42+1,'Nutrition Table'!P$4))</f>
        <v>0</v>
      </c>
      <c r="R42" s="12">
        <f>($C42/INDEX('Nutrition Table'!$A$5:$AN$280,$B42+1,2))*(INDEX('Nutrition Table'!$A$5:$AN$280,$B42+1,'Nutrition Table'!Q$4))</f>
        <v>0</v>
      </c>
      <c r="S42" s="12">
        <f>($C42/INDEX('Nutrition Table'!$A$5:$AN$280,$B42+1,2))*(INDEX('Nutrition Table'!$A$5:$AN$280,$B42+1,'Nutrition Table'!R$4))</f>
        <v>0</v>
      </c>
      <c r="T42" s="12">
        <f>($C42/INDEX('Nutrition Table'!$A$5:$AN$280,$B42+1,2))*(INDEX('Nutrition Table'!$A$5:$AN$280,$B42+1,'Nutrition Table'!S$4))</f>
        <v>0</v>
      </c>
      <c r="U42" s="41">
        <f>($C42/INDEX('Nutrition Table'!$A$5:$AN$280,$B42+1,2))*(INDEX('Nutrition Table'!$A$5:$AN$280,$B42+1,'Nutrition Table'!T$4))</f>
        <v>0</v>
      </c>
      <c r="V42" s="12">
        <f>($C42/INDEX('Nutrition Table'!$A$5:$AN$280,$B42+1,2))*(INDEX('Nutrition Table'!$A$5:$AN$280,$B42+1,'Nutrition Table'!U$4))</f>
        <v>0</v>
      </c>
      <c r="W42" s="12">
        <f>($C42/INDEX('Nutrition Table'!$A$5:$AN$280,$B42+1,2))*(INDEX('Nutrition Table'!$A$5:$AN$280,$B42+1,'Nutrition Table'!V$4))</f>
        <v>0</v>
      </c>
      <c r="X42" s="12">
        <f>($C42/INDEX('Nutrition Table'!$A$5:$AN$280,$B42+1,2))*(INDEX('Nutrition Table'!$A$5:$AN$280,$B42+1,'Nutrition Table'!W$4))</f>
        <v>0</v>
      </c>
      <c r="Y42" s="12">
        <f>($C42/INDEX('Nutrition Table'!$A$5:$AN$280,$B42+1,2))*(INDEX('Nutrition Table'!$A$5:$AN$280,$B42+1,'Nutrition Table'!X$4))</f>
        <v>0</v>
      </c>
      <c r="Z42" s="12">
        <f>($C42/INDEX('Nutrition Table'!$A$5:$AN$280,$B42+1,2))*(INDEX('Nutrition Table'!$A$5:$AN$280,$B42+1,'Nutrition Table'!Y$4))</f>
        <v>0</v>
      </c>
      <c r="AA42" s="12">
        <f>($C42/INDEX('Nutrition Table'!$A$5:$AN$280,$B42+1,2))*(INDEX('Nutrition Table'!$A$5:$AN$280,$B42+1,'Nutrition Table'!Z$4))</f>
        <v>0</v>
      </c>
      <c r="AB42" s="12">
        <f>($C42/INDEX('Nutrition Table'!$A$5:$AN$280,$B42+1,2))*(INDEX('Nutrition Table'!$A$5:$AN$280,$B42+1,'Nutrition Table'!AA$4))</f>
        <v>0</v>
      </c>
      <c r="AC42" s="12">
        <f>($C42/INDEX('Nutrition Table'!$A$5:$AN$280,$B42+1,2))*(INDEX('Nutrition Table'!$A$5:$AN$280,$B42+1,'Nutrition Table'!AB$4))</f>
        <v>0</v>
      </c>
      <c r="AD42" s="12">
        <f>($C42/INDEX('Nutrition Table'!$A$5:$AN$280,$B42+1,2))*(INDEX('Nutrition Table'!$A$5:$AN$280,$B42+1,'Nutrition Table'!AC$4))</f>
        <v>0</v>
      </c>
      <c r="AE42" s="41">
        <f>($C42/INDEX('Nutrition Table'!$A$5:$AN$280,$B42+1,2))*(INDEX('Nutrition Table'!$A$5:$AN$280,$B42+1,'Nutrition Table'!AD$4))</f>
        <v>0</v>
      </c>
      <c r="AF42" s="12">
        <f>($C42/INDEX('Nutrition Table'!$A$5:$AN$280,$B42+1,2))*(INDEX('Nutrition Table'!$A$5:$AN$280,$B42+1,'Nutrition Table'!AE$4))</f>
        <v>0</v>
      </c>
      <c r="AG42" s="12">
        <f>($C42/INDEX('Nutrition Table'!$A$5:$AN$280,$B42+1,2))*(INDEX('Nutrition Table'!$A$5:$AN$280,$B42+1,'Nutrition Table'!AF$4))</f>
        <v>0</v>
      </c>
      <c r="AH42" s="41">
        <f>($C42/INDEX('Nutrition Table'!$A$5:$AN$280,$B42+1,2))*(INDEX('Nutrition Table'!$A$5:$AN$280,$B42+1,'Nutrition Table'!AG$4))</f>
        <v>0</v>
      </c>
      <c r="AI42" s="12">
        <f>($C42/INDEX('Nutrition Table'!$A$5:$AN$280,$B42+1,2))*(INDEX('Nutrition Table'!$A$5:$AN$280,$B42+1,'Nutrition Table'!AH$4))</f>
        <v>0</v>
      </c>
      <c r="AJ42" s="12">
        <f>($C42/INDEX('Nutrition Table'!$A$5:$AN$280,$B42+1,2))*(INDEX('Nutrition Table'!$A$5:$AN$280,$B42+1,'Nutrition Table'!AI$4))</f>
        <v>0</v>
      </c>
      <c r="AK42" s="41">
        <f>($C42/INDEX('Nutrition Table'!$A$5:$AN$280,$B42+1,2))*(INDEX('Nutrition Table'!$A$5:$AN$280,$B42+1,'Nutrition Table'!AJ$4))</f>
        <v>0</v>
      </c>
      <c r="AL42" s="12">
        <f>($C42/INDEX('Nutrition Table'!$A$5:$AN$280,$B42+1,2))*(INDEX('Nutrition Table'!$A$5:$AN$280,$B42+1,'Nutrition Table'!AK$4))</f>
        <v>0</v>
      </c>
      <c r="AM42" s="12" t="str">
        <f>INDEX('Nutrition Table'!$A$5:$AN$280,$B42+1,'Nutrition Table'!AL$4)</f>
        <v>-</v>
      </c>
      <c r="AN42" s="41" t="str">
        <f t="shared" si="10"/>
        <v>-</v>
      </c>
      <c r="AO42" s="139">
        <f>INDEX('Nutrition Table'!$A$5:$AN$280,$B42+1,'Nutrition Table'!AM$4)</f>
        <v>0</v>
      </c>
      <c r="AP42" s="12" t="str">
        <f>INDEX('Nutrition Table'!$A$5:$AN$280,$B42+1,'Nutrition Table'!AN$4)</f>
        <v xml:space="preserve"> --------------- </v>
      </c>
      <c r="AQ42" s="455">
        <f>($C42/INDEX('Nutrition Table'!$A$5:$AO$280,$B42+1,2))*(INDEX('Nutrition Table'!$A$5:$AO$280,$B42+1,'Nutrition Table'!AO$4))</f>
        <v>0</v>
      </c>
    </row>
    <row r="43" spans="1:43" ht="15.95" customHeight="1" x14ac:dyDescent="0.2">
      <c r="A43" s="312"/>
      <c r="B43" s="77">
        <v>1</v>
      </c>
      <c r="C43" s="78">
        <v>0</v>
      </c>
      <c r="D43" s="25" t="str">
        <f>INDEX('Nutrition Table'!$A$5:$AN$280,$B43+1,'Nutrition Table'!C$4)</f>
        <v>-</v>
      </c>
      <c r="E43" s="12">
        <f>($C43/INDEX('Nutrition Table'!$A$5:$AN$280,$B43+1,2))*(INDEX('Nutrition Table'!$A$5:$AN$280,$B43+1,'Nutrition Table'!D$4))</f>
        <v>0</v>
      </c>
      <c r="F43" s="12">
        <f>($C43/INDEX('Nutrition Table'!$A$5:$AN$280,$B43+1,2))*(INDEX('Nutrition Table'!$A$5:$AN$280,$B43+1,'Nutrition Table'!E$4))</f>
        <v>0</v>
      </c>
      <c r="G43" s="12">
        <f>($C43/INDEX('Nutrition Table'!$A$5:$AN$280,$B43+1,2))*(INDEX('Nutrition Table'!$A$5:$AN$280,$B43+1,'Nutrition Table'!F$4))</f>
        <v>0</v>
      </c>
      <c r="H43" s="16">
        <f>($C43/INDEX('Nutrition Table'!$A$5:$AN$280,$B43+1,2))*(INDEX('Nutrition Table'!$A$5:$AN$280,$B43+1,'Nutrition Table'!G$4))</f>
        <v>0</v>
      </c>
      <c r="I43" s="46">
        <f>($C43/INDEX('Nutrition Table'!$A$5:$AN$280,$B43+1,2))*(INDEX('Nutrition Table'!$A$5:$AN$280,$B43+1,'Nutrition Table'!H$4))</f>
        <v>0</v>
      </c>
      <c r="J43" s="12">
        <f>($C43/INDEX('Nutrition Table'!$A$5:$AN$280,$B43+1,2))*(INDEX('Nutrition Table'!$A$5:$AN$280,$B43+1,'Nutrition Table'!I$4))</f>
        <v>0</v>
      </c>
      <c r="K43" s="12">
        <f>($C43/INDEX('Nutrition Table'!$A$5:$AN$280,$B43+1,2))*(INDEX('Nutrition Table'!$A$5:$AN$280,$B43+1,'Nutrition Table'!J$4))</f>
        <v>0</v>
      </c>
      <c r="L43" s="12">
        <f>($C43/INDEX('Nutrition Table'!$A$5:$AN$280,$B43+1,2))*(INDEX('Nutrition Table'!$A$5:$AN$280,$B43+1,'Nutrition Table'!K$4))</f>
        <v>0</v>
      </c>
      <c r="M43" s="12">
        <f>($C43/INDEX('Nutrition Table'!$A$5:$AN$280,$B43+1,2))*(INDEX('Nutrition Table'!$A$5:$AN$280,$B43+1,'Nutrition Table'!L$4))</f>
        <v>0</v>
      </c>
      <c r="N43" s="12">
        <f>($C43/INDEX('Nutrition Table'!$A$5:$AN$280,$B43+1,2))*(INDEX('Nutrition Table'!$A$5:$AN$280,$B43+1,'Nutrition Table'!M$4))</f>
        <v>0</v>
      </c>
      <c r="O43" s="12">
        <f>($C43/INDEX('Nutrition Table'!$A$5:$AN$280,$B43+1,2))*(INDEX('Nutrition Table'!$A$5:$AN$280,$B43+1,'Nutrition Table'!N$4))</f>
        <v>0</v>
      </c>
      <c r="P43" s="12">
        <f>($C43/INDEX('Nutrition Table'!$A$5:$AN$280,$B43+1,2))*(INDEX('Nutrition Table'!$A$5:$AN$280,$B43+1,'Nutrition Table'!O$4))</f>
        <v>0</v>
      </c>
      <c r="Q43" s="12">
        <f>($C43/INDEX('Nutrition Table'!$A$5:$AN$280,$B43+1,2))*(INDEX('Nutrition Table'!$A$5:$AN$280,$B43+1,'Nutrition Table'!P$4))</f>
        <v>0</v>
      </c>
      <c r="R43" s="12">
        <f>($C43/INDEX('Nutrition Table'!$A$5:$AN$280,$B43+1,2))*(INDEX('Nutrition Table'!$A$5:$AN$280,$B43+1,'Nutrition Table'!Q$4))</f>
        <v>0</v>
      </c>
      <c r="S43" s="12">
        <f>($C43/INDEX('Nutrition Table'!$A$5:$AN$280,$B43+1,2))*(INDEX('Nutrition Table'!$A$5:$AN$280,$B43+1,'Nutrition Table'!R$4))</f>
        <v>0</v>
      </c>
      <c r="T43" s="12">
        <f>($C43/INDEX('Nutrition Table'!$A$5:$AN$280,$B43+1,2))*(INDEX('Nutrition Table'!$A$5:$AN$280,$B43+1,'Nutrition Table'!S$4))</f>
        <v>0</v>
      </c>
      <c r="U43" s="41">
        <f>($C43/INDEX('Nutrition Table'!$A$5:$AN$280,$B43+1,2))*(INDEX('Nutrition Table'!$A$5:$AN$280,$B43+1,'Nutrition Table'!T$4))</f>
        <v>0</v>
      </c>
      <c r="V43" s="12">
        <f>($C43/INDEX('Nutrition Table'!$A$5:$AN$280,$B43+1,2))*(INDEX('Nutrition Table'!$A$5:$AN$280,$B43+1,'Nutrition Table'!U$4))</f>
        <v>0</v>
      </c>
      <c r="W43" s="12">
        <f>($C43/INDEX('Nutrition Table'!$A$5:$AN$280,$B43+1,2))*(INDEX('Nutrition Table'!$A$5:$AN$280,$B43+1,'Nutrition Table'!V$4))</f>
        <v>0</v>
      </c>
      <c r="X43" s="12">
        <f>($C43/INDEX('Nutrition Table'!$A$5:$AN$280,$B43+1,2))*(INDEX('Nutrition Table'!$A$5:$AN$280,$B43+1,'Nutrition Table'!W$4))</f>
        <v>0</v>
      </c>
      <c r="Y43" s="12">
        <f>($C43/INDEX('Nutrition Table'!$A$5:$AN$280,$B43+1,2))*(INDEX('Nutrition Table'!$A$5:$AN$280,$B43+1,'Nutrition Table'!X$4))</f>
        <v>0</v>
      </c>
      <c r="Z43" s="12">
        <f>($C43/INDEX('Nutrition Table'!$A$5:$AN$280,$B43+1,2))*(INDEX('Nutrition Table'!$A$5:$AN$280,$B43+1,'Nutrition Table'!Y$4))</f>
        <v>0</v>
      </c>
      <c r="AA43" s="12">
        <f>($C43/INDEX('Nutrition Table'!$A$5:$AN$280,$B43+1,2))*(INDEX('Nutrition Table'!$A$5:$AN$280,$B43+1,'Nutrition Table'!Z$4))</f>
        <v>0</v>
      </c>
      <c r="AB43" s="12">
        <f>($C43/INDEX('Nutrition Table'!$A$5:$AN$280,$B43+1,2))*(INDEX('Nutrition Table'!$A$5:$AN$280,$B43+1,'Nutrition Table'!AA$4))</f>
        <v>0</v>
      </c>
      <c r="AC43" s="12">
        <f>($C43/INDEX('Nutrition Table'!$A$5:$AN$280,$B43+1,2))*(INDEX('Nutrition Table'!$A$5:$AN$280,$B43+1,'Nutrition Table'!AB$4))</f>
        <v>0</v>
      </c>
      <c r="AD43" s="12">
        <f>($C43/INDEX('Nutrition Table'!$A$5:$AN$280,$B43+1,2))*(INDEX('Nutrition Table'!$A$5:$AN$280,$B43+1,'Nutrition Table'!AC$4))</f>
        <v>0</v>
      </c>
      <c r="AE43" s="41">
        <f>($C43/INDEX('Nutrition Table'!$A$5:$AN$280,$B43+1,2))*(INDEX('Nutrition Table'!$A$5:$AN$280,$B43+1,'Nutrition Table'!AD$4))</f>
        <v>0</v>
      </c>
      <c r="AF43" s="12">
        <f>($C43/INDEX('Nutrition Table'!$A$5:$AN$280,$B43+1,2))*(INDEX('Nutrition Table'!$A$5:$AN$280,$B43+1,'Nutrition Table'!AE$4))</f>
        <v>0</v>
      </c>
      <c r="AG43" s="12">
        <f>($C43/INDEX('Nutrition Table'!$A$5:$AN$280,$B43+1,2))*(INDEX('Nutrition Table'!$A$5:$AN$280,$B43+1,'Nutrition Table'!AF$4))</f>
        <v>0</v>
      </c>
      <c r="AH43" s="41">
        <f>($C43/INDEX('Nutrition Table'!$A$5:$AN$280,$B43+1,2))*(INDEX('Nutrition Table'!$A$5:$AN$280,$B43+1,'Nutrition Table'!AG$4))</f>
        <v>0</v>
      </c>
      <c r="AI43" s="12">
        <f>($C43/INDEX('Nutrition Table'!$A$5:$AN$280,$B43+1,2))*(INDEX('Nutrition Table'!$A$5:$AN$280,$B43+1,'Nutrition Table'!AH$4))</f>
        <v>0</v>
      </c>
      <c r="AJ43" s="12">
        <f>($C43/INDEX('Nutrition Table'!$A$5:$AN$280,$B43+1,2))*(INDEX('Nutrition Table'!$A$5:$AN$280,$B43+1,'Nutrition Table'!AI$4))</f>
        <v>0</v>
      </c>
      <c r="AK43" s="41">
        <f>($C43/INDEX('Nutrition Table'!$A$5:$AN$280,$B43+1,2))*(INDEX('Nutrition Table'!$A$5:$AN$280,$B43+1,'Nutrition Table'!AJ$4))</f>
        <v>0</v>
      </c>
      <c r="AL43" s="12">
        <f>($C43/INDEX('Nutrition Table'!$A$5:$AN$280,$B43+1,2))*(INDEX('Nutrition Table'!$A$5:$AN$280,$B43+1,'Nutrition Table'!AK$4))</f>
        <v>0</v>
      </c>
      <c r="AM43" s="12" t="str">
        <f>INDEX('Nutrition Table'!$A$5:$AN$280,$B43+1,'Nutrition Table'!AL$4)</f>
        <v>-</v>
      </c>
      <c r="AN43" s="41" t="str">
        <f t="shared" si="10"/>
        <v>-</v>
      </c>
      <c r="AO43" s="139">
        <f>INDEX('Nutrition Table'!$A$5:$AN$280,$B43+1,'Nutrition Table'!AM$4)</f>
        <v>0</v>
      </c>
      <c r="AP43" s="12" t="str">
        <f>INDEX('Nutrition Table'!$A$5:$AN$280,$B43+1,'Nutrition Table'!AN$4)</f>
        <v xml:space="preserve"> --------------- </v>
      </c>
      <c r="AQ43" s="455">
        <f>($C43/INDEX('Nutrition Table'!$A$5:$AO$280,$B43+1,2))*(INDEX('Nutrition Table'!$A$5:$AO$280,$B43+1,'Nutrition Table'!AO$4))</f>
        <v>0</v>
      </c>
    </row>
    <row r="44" spans="1:43" ht="15.95" customHeight="1" x14ac:dyDescent="0.2">
      <c r="A44" s="312"/>
      <c r="B44" s="77">
        <v>1</v>
      </c>
      <c r="C44" s="78">
        <v>0</v>
      </c>
      <c r="D44" s="25" t="str">
        <f>INDEX('Nutrition Table'!$A$5:$AN$280,$B44+1,'Nutrition Table'!C$4)</f>
        <v>-</v>
      </c>
      <c r="E44" s="12">
        <f>($C44/INDEX('Nutrition Table'!$A$5:$AN$280,$B44+1,2))*(INDEX('Nutrition Table'!$A$5:$AN$280,$B44+1,'Nutrition Table'!D$4))</f>
        <v>0</v>
      </c>
      <c r="F44" s="12">
        <f>($C44/INDEX('Nutrition Table'!$A$5:$AN$280,$B44+1,2))*(INDEX('Nutrition Table'!$A$5:$AN$280,$B44+1,'Nutrition Table'!E$4))</f>
        <v>0</v>
      </c>
      <c r="G44" s="12">
        <f>($C44/INDEX('Nutrition Table'!$A$5:$AN$280,$B44+1,2))*(INDEX('Nutrition Table'!$A$5:$AN$280,$B44+1,'Nutrition Table'!F$4))</f>
        <v>0</v>
      </c>
      <c r="H44" s="16">
        <f>($C44/INDEX('Nutrition Table'!$A$5:$AN$280,$B44+1,2))*(INDEX('Nutrition Table'!$A$5:$AN$280,$B44+1,'Nutrition Table'!G$4))</f>
        <v>0</v>
      </c>
      <c r="I44" s="46">
        <f>($C44/INDEX('Nutrition Table'!$A$5:$AN$280,$B44+1,2))*(INDEX('Nutrition Table'!$A$5:$AN$280,$B44+1,'Nutrition Table'!H$4))</f>
        <v>0</v>
      </c>
      <c r="J44" s="12">
        <f>($C44/INDEX('Nutrition Table'!$A$5:$AN$280,$B44+1,2))*(INDEX('Nutrition Table'!$A$5:$AN$280,$B44+1,'Nutrition Table'!I$4))</f>
        <v>0</v>
      </c>
      <c r="K44" s="12">
        <f>($C44/INDEX('Nutrition Table'!$A$5:$AN$280,$B44+1,2))*(INDEX('Nutrition Table'!$A$5:$AN$280,$B44+1,'Nutrition Table'!J$4))</f>
        <v>0</v>
      </c>
      <c r="L44" s="12">
        <f>($C44/INDEX('Nutrition Table'!$A$5:$AN$280,$B44+1,2))*(INDEX('Nutrition Table'!$A$5:$AN$280,$B44+1,'Nutrition Table'!K$4))</f>
        <v>0</v>
      </c>
      <c r="M44" s="12">
        <f>($C44/INDEX('Nutrition Table'!$A$5:$AN$280,$B44+1,2))*(INDEX('Nutrition Table'!$A$5:$AN$280,$B44+1,'Nutrition Table'!L$4))</f>
        <v>0</v>
      </c>
      <c r="N44" s="12">
        <f>($C44/INDEX('Nutrition Table'!$A$5:$AN$280,$B44+1,2))*(INDEX('Nutrition Table'!$A$5:$AN$280,$B44+1,'Nutrition Table'!M$4))</f>
        <v>0</v>
      </c>
      <c r="O44" s="12">
        <f>($C44/INDEX('Nutrition Table'!$A$5:$AN$280,$B44+1,2))*(INDEX('Nutrition Table'!$A$5:$AN$280,$B44+1,'Nutrition Table'!N$4))</f>
        <v>0</v>
      </c>
      <c r="P44" s="12">
        <f>($C44/INDEX('Nutrition Table'!$A$5:$AN$280,$B44+1,2))*(INDEX('Nutrition Table'!$A$5:$AN$280,$B44+1,'Nutrition Table'!O$4))</f>
        <v>0</v>
      </c>
      <c r="Q44" s="12">
        <f>($C44/INDEX('Nutrition Table'!$A$5:$AN$280,$B44+1,2))*(INDEX('Nutrition Table'!$A$5:$AN$280,$B44+1,'Nutrition Table'!P$4))</f>
        <v>0</v>
      </c>
      <c r="R44" s="12">
        <f>($C44/INDEX('Nutrition Table'!$A$5:$AN$280,$B44+1,2))*(INDEX('Nutrition Table'!$A$5:$AN$280,$B44+1,'Nutrition Table'!Q$4))</f>
        <v>0</v>
      </c>
      <c r="S44" s="12">
        <f>($C44/INDEX('Nutrition Table'!$A$5:$AN$280,$B44+1,2))*(INDEX('Nutrition Table'!$A$5:$AN$280,$B44+1,'Nutrition Table'!R$4))</f>
        <v>0</v>
      </c>
      <c r="T44" s="12">
        <f>($C44/INDEX('Nutrition Table'!$A$5:$AN$280,$B44+1,2))*(INDEX('Nutrition Table'!$A$5:$AN$280,$B44+1,'Nutrition Table'!S$4))</f>
        <v>0</v>
      </c>
      <c r="U44" s="41">
        <f>($C44/INDEX('Nutrition Table'!$A$5:$AN$280,$B44+1,2))*(INDEX('Nutrition Table'!$A$5:$AN$280,$B44+1,'Nutrition Table'!T$4))</f>
        <v>0</v>
      </c>
      <c r="V44" s="12">
        <f>($C44/INDEX('Nutrition Table'!$A$5:$AN$280,$B44+1,2))*(INDEX('Nutrition Table'!$A$5:$AN$280,$B44+1,'Nutrition Table'!U$4))</f>
        <v>0</v>
      </c>
      <c r="W44" s="12">
        <f>($C44/INDEX('Nutrition Table'!$A$5:$AN$280,$B44+1,2))*(INDEX('Nutrition Table'!$A$5:$AN$280,$B44+1,'Nutrition Table'!V$4))</f>
        <v>0</v>
      </c>
      <c r="X44" s="12">
        <f>($C44/INDEX('Nutrition Table'!$A$5:$AN$280,$B44+1,2))*(INDEX('Nutrition Table'!$A$5:$AN$280,$B44+1,'Nutrition Table'!W$4))</f>
        <v>0</v>
      </c>
      <c r="Y44" s="12">
        <f>($C44/INDEX('Nutrition Table'!$A$5:$AN$280,$B44+1,2))*(INDEX('Nutrition Table'!$A$5:$AN$280,$B44+1,'Nutrition Table'!X$4))</f>
        <v>0</v>
      </c>
      <c r="Z44" s="12">
        <f>($C44/INDEX('Nutrition Table'!$A$5:$AN$280,$B44+1,2))*(INDEX('Nutrition Table'!$A$5:$AN$280,$B44+1,'Nutrition Table'!Y$4))</f>
        <v>0</v>
      </c>
      <c r="AA44" s="12">
        <f>($C44/INDEX('Nutrition Table'!$A$5:$AN$280,$B44+1,2))*(INDEX('Nutrition Table'!$A$5:$AN$280,$B44+1,'Nutrition Table'!Z$4))</f>
        <v>0</v>
      </c>
      <c r="AB44" s="12">
        <f>($C44/INDEX('Nutrition Table'!$A$5:$AN$280,$B44+1,2))*(INDEX('Nutrition Table'!$A$5:$AN$280,$B44+1,'Nutrition Table'!AA$4))</f>
        <v>0</v>
      </c>
      <c r="AC44" s="12">
        <f>($C44/INDEX('Nutrition Table'!$A$5:$AN$280,$B44+1,2))*(INDEX('Nutrition Table'!$A$5:$AN$280,$B44+1,'Nutrition Table'!AB$4))</f>
        <v>0</v>
      </c>
      <c r="AD44" s="12">
        <f>($C44/INDEX('Nutrition Table'!$A$5:$AN$280,$B44+1,2))*(INDEX('Nutrition Table'!$A$5:$AN$280,$B44+1,'Nutrition Table'!AC$4))</f>
        <v>0</v>
      </c>
      <c r="AE44" s="41">
        <f>($C44/INDEX('Nutrition Table'!$A$5:$AN$280,$B44+1,2))*(INDEX('Nutrition Table'!$A$5:$AN$280,$B44+1,'Nutrition Table'!AD$4))</f>
        <v>0</v>
      </c>
      <c r="AF44" s="12">
        <f>($C44/INDEX('Nutrition Table'!$A$5:$AN$280,$B44+1,2))*(INDEX('Nutrition Table'!$A$5:$AN$280,$B44+1,'Nutrition Table'!AE$4))</f>
        <v>0</v>
      </c>
      <c r="AG44" s="12">
        <f>($C44/INDEX('Nutrition Table'!$A$5:$AN$280,$B44+1,2))*(INDEX('Nutrition Table'!$A$5:$AN$280,$B44+1,'Nutrition Table'!AF$4))</f>
        <v>0</v>
      </c>
      <c r="AH44" s="41">
        <f>($C44/INDEX('Nutrition Table'!$A$5:$AN$280,$B44+1,2))*(INDEX('Nutrition Table'!$A$5:$AN$280,$B44+1,'Nutrition Table'!AG$4))</f>
        <v>0</v>
      </c>
      <c r="AI44" s="12">
        <f>($C44/INDEX('Nutrition Table'!$A$5:$AN$280,$B44+1,2))*(INDEX('Nutrition Table'!$A$5:$AN$280,$B44+1,'Nutrition Table'!AH$4))</f>
        <v>0</v>
      </c>
      <c r="AJ44" s="12">
        <f>($C44/INDEX('Nutrition Table'!$A$5:$AN$280,$B44+1,2))*(INDEX('Nutrition Table'!$A$5:$AN$280,$B44+1,'Nutrition Table'!AI$4))</f>
        <v>0</v>
      </c>
      <c r="AK44" s="41">
        <f>($C44/INDEX('Nutrition Table'!$A$5:$AN$280,$B44+1,2))*(INDEX('Nutrition Table'!$A$5:$AN$280,$B44+1,'Nutrition Table'!AJ$4))</f>
        <v>0</v>
      </c>
      <c r="AL44" s="12">
        <f>($C44/INDEX('Nutrition Table'!$A$5:$AN$280,$B44+1,2))*(INDEX('Nutrition Table'!$A$5:$AN$280,$B44+1,'Nutrition Table'!AK$4))</f>
        <v>0</v>
      </c>
      <c r="AM44" s="12" t="str">
        <f>INDEX('Nutrition Table'!$A$5:$AN$280,$B44+1,'Nutrition Table'!AL$4)</f>
        <v>-</v>
      </c>
      <c r="AN44" s="41" t="str">
        <f t="shared" si="10"/>
        <v>-</v>
      </c>
      <c r="AO44" s="139">
        <f>INDEX('Nutrition Table'!$A$5:$AN$280,$B44+1,'Nutrition Table'!AM$4)</f>
        <v>0</v>
      </c>
      <c r="AP44" s="12" t="str">
        <f>INDEX('Nutrition Table'!$A$5:$AN$280,$B44+1,'Nutrition Table'!AN$4)</f>
        <v xml:space="preserve"> --------------- </v>
      </c>
      <c r="AQ44" s="455">
        <f>($C44/INDEX('Nutrition Table'!$A$5:$AO$280,$B44+1,2))*(INDEX('Nutrition Table'!$A$5:$AO$280,$B44+1,'Nutrition Table'!AO$4))</f>
        <v>0</v>
      </c>
    </row>
    <row r="45" spans="1:43" ht="15.95" customHeight="1" x14ac:dyDescent="0.2">
      <c r="A45" s="312"/>
      <c r="B45" s="4" t="s">
        <v>60</v>
      </c>
      <c r="C45" s="4"/>
      <c r="D45" s="4"/>
      <c r="E45" s="13">
        <f t="shared" ref="E45:AK45" si="11">SUM(E37:E44)</f>
        <v>214</v>
      </c>
      <c r="F45" s="13">
        <f t="shared" si="11"/>
        <v>31.35</v>
      </c>
      <c r="G45" s="13">
        <f t="shared" si="11"/>
        <v>9.4499999999999993</v>
      </c>
      <c r="H45" s="17">
        <f t="shared" si="11"/>
        <v>5.45</v>
      </c>
      <c r="I45" s="100">
        <f t="shared" si="11"/>
        <v>4.5</v>
      </c>
      <c r="J45" s="101">
        <f t="shared" si="11"/>
        <v>0</v>
      </c>
      <c r="K45" s="101">
        <f t="shared" si="11"/>
        <v>0</v>
      </c>
      <c r="L45" s="101">
        <f t="shared" si="11"/>
        <v>0</v>
      </c>
      <c r="M45" s="101">
        <f t="shared" si="11"/>
        <v>0</v>
      </c>
      <c r="N45" s="101">
        <f t="shared" si="11"/>
        <v>0</v>
      </c>
      <c r="O45" s="101">
        <f t="shared" si="11"/>
        <v>0</v>
      </c>
      <c r="P45" s="101">
        <f t="shared" si="11"/>
        <v>0</v>
      </c>
      <c r="Q45" s="101">
        <f t="shared" si="11"/>
        <v>0</v>
      </c>
      <c r="R45" s="101">
        <f t="shared" si="11"/>
        <v>0</v>
      </c>
      <c r="S45" s="101">
        <f t="shared" si="11"/>
        <v>0</v>
      </c>
      <c r="T45" s="101">
        <f t="shared" si="11"/>
        <v>0</v>
      </c>
      <c r="U45" s="114">
        <f t="shared" si="11"/>
        <v>0</v>
      </c>
      <c r="V45" s="101">
        <f t="shared" si="11"/>
        <v>0</v>
      </c>
      <c r="W45" s="101">
        <f t="shared" si="11"/>
        <v>0</v>
      </c>
      <c r="X45" s="101">
        <f t="shared" si="11"/>
        <v>0</v>
      </c>
      <c r="Y45" s="101">
        <f t="shared" si="11"/>
        <v>0</v>
      </c>
      <c r="Z45" s="101">
        <f t="shared" si="11"/>
        <v>0</v>
      </c>
      <c r="AA45" s="101">
        <f t="shared" si="11"/>
        <v>0</v>
      </c>
      <c r="AB45" s="101">
        <f t="shared" si="11"/>
        <v>0</v>
      </c>
      <c r="AC45" s="101">
        <f t="shared" si="11"/>
        <v>0</v>
      </c>
      <c r="AD45" s="101">
        <f t="shared" si="11"/>
        <v>3.7499999999999999E-2</v>
      </c>
      <c r="AE45" s="114">
        <f t="shared" si="11"/>
        <v>0</v>
      </c>
      <c r="AF45" s="101">
        <f t="shared" si="11"/>
        <v>0</v>
      </c>
      <c r="AG45" s="101">
        <f t="shared" si="11"/>
        <v>2.4000000000000004</v>
      </c>
      <c r="AH45" s="114">
        <f t="shared" si="11"/>
        <v>0</v>
      </c>
      <c r="AI45" s="101">
        <f t="shared" si="11"/>
        <v>1.1000000000000001</v>
      </c>
      <c r="AJ45" s="101">
        <f t="shared" si="11"/>
        <v>0</v>
      </c>
      <c r="AK45" s="114">
        <f t="shared" si="11"/>
        <v>0</v>
      </c>
      <c r="AL45" s="101">
        <f>SUM(AL37:AL44)</f>
        <v>0</v>
      </c>
      <c r="AM45" s="101">
        <f>100*AN45/(IF(AM37="-",0,G37)+IF(AM38="-",0,G38)+IF(AM39="-",0,G39)+IF(AM40="-",0,G40)+IF(AM41="-",0,G41)+IF(AM42="-",0,G42)+IF(AM43="-",0,G43)+IF(AM44="-",0,G44)+0.0001)</f>
        <v>42.835525549994173</v>
      </c>
      <c r="AN45" s="114">
        <f>SUM(AN37:AN44)</f>
        <v>4.0479999999999992</v>
      </c>
      <c r="AO45" s="144"/>
      <c r="AP45" s="101"/>
      <c r="AQ45" s="456">
        <f>SUM(AQ37:AQ44)</f>
        <v>1.5999999999999999</v>
      </c>
    </row>
    <row r="46" spans="1:43" ht="15.95" customHeight="1" x14ac:dyDescent="0.2">
      <c r="A46" s="312"/>
      <c r="B46" s="4" t="s">
        <v>61</v>
      </c>
      <c r="C46" s="4"/>
      <c r="D46" s="4"/>
      <c r="E46" s="2"/>
      <c r="F46" s="3">
        <f>IF((F45+G45+H45)&gt;0,F45*4/(F45*4+G45*4+H45*9),0)</f>
        <v>0.59081272084805658</v>
      </c>
      <c r="G46" s="3">
        <f>IF((F45+G45+H45)&gt;0,G45*4/(F45*4+G45*4+H45*9),0)</f>
        <v>0.17809187279151942</v>
      </c>
      <c r="H46" s="5">
        <f>IF((F45+G45+H45)&gt;0,H45*9/(F45*4+G45*4+H45*9),0)</f>
        <v>0.23109540636042405</v>
      </c>
      <c r="I46" s="103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102"/>
      <c r="V46" s="90"/>
      <c r="W46" s="90"/>
      <c r="X46" s="90"/>
      <c r="Y46" s="90"/>
      <c r="Z46" s="90"/>
      <c r="AA46" s="90"/>
      <c r="AB46" s="90"/>
      <c r="AC46" s="90"/>
      <c r="AD46" s="90"/>
      <c r="AE46" s="102"/>
      <c r="AF46" s="90"/>
      <c r="AG46" s="90"/>
      <c r="AH46" s="102"/>
      <c r="AI46" s="315">
        <f>IF((AI45+AJ45+AK45)&gt;0,AI45/(AI45+AJ45+AK45),0)</f>
        <v>1</v>
      </c>
      <c r="AJ46" s="315">
        <f>IF((AI45+AJ45+AK45)&gt;0,AJ45/(AI45+AJ45+AK45),0)</f>
        <v>0</v>
      </c>
      <c r="AK46" s="137">
        <f>IF((AI45+AJ45+AK45)&gt;0,AK45/(AI45+AJ45+AK45),0)</f>
        <v>0</v>
      </c>
      <c r="AL46" s="315">
        <f>IF(G45&gt;0,AL45/G45,0)</f>
        <v>0</v>
      </c>
      <c r="AM46" s="90"/>
      <c r="AN46" s="102"/>
      <c r="AO46" s="140"/>
      <c r="AP46" s="90"/>
      <c r="AQ46" s="457"/>
    </row>
    <row r="47" spans="1:43" ht="15.95" customHeight="1" x14ac:dyDescent="0.2">
      <c r="A47" s="311"/>
      <c r="B47" s="42" t="s">
        <v>99</v>
      </c>
      <c r="C47" s="4"/>
      <c r="D47" s="42"/>
      <c r="E47" s="49">
        <f>IF($C$9=0,0,E45/$C$9)</f>
        <v>9.5173811618205171E-5</v>
      </c>
      <c r="F47" s="50">
        <f>IF($E$10=0,0,F45/$E$10)</f>
        <v>1.8590024886172788E-4</v>
      </c>
      <c r="G47" s="50">
        <f>IF($E$11=0,0,G45/$E$11)</f>
        <v>3.3622150272599585E-5</v>
      </c>
      <c r="H47" s="51">
        <f>IF($E$12=0,0,H45/$E$12)</f>
        <v>1.0907185653908795E-4</v>
      </c>
      <c r="I47" s="134">
        <f>IF(I$103=0,0,I45/I$103)</f>
        <v>1.6677653905059319E-6</v>
      </c>
      <c r="J47" s="135">
        <f>IF(J$103=0,0,J45/J$103)</f>
        <v>0</v>
      </c>
      <c r="K47" s="135">
        <f t="shared" ref="K47:AH47" si="12">IF(K$103=0,0,K45/K$103)</f>
        <v>0</v>
      </c>
      <c r="L47" s="135">
        <f t="shared" si="12"/>
        <v>0</v>
      </c>
      <c r="M47" s="135">
        <f t="shared" si="12"/>
        <v>0</v>
      </c>
      <c r="N47" s="135">
        <f t="shared" si="12"/>
        <v>0</v>
      </c>
      <c r="O47" s="135">
        <f t="shared" si="12"/>
        <v>0</v>
      </c>
      <c r="P47" s="135">
        <f t="shared" si="12"/>
        <v>0</v>
      </c>
      <c r="Q47" s="135">
        <f t="shared" si="12"/>
        <v>0</v>
      </c>
      <c r="R47" s="135">
        <f t="shared" si="12"/>
        <v>0</v>
      </c>
      <c r="S47" s="135">
        <f t="shared" si="12"/>
        <v>0</v>
      </c>
      <c r="T47" s="135">
        <f t="shared" si="12"/>
        <v>0</v>
      </c>
      <c r="U47" s="136">
        <f t="shared" si="12"/>
        <v>0</v>
      </c>
      <c r="V47" s="135">
        <f t="shared" si="12"/>
        <v>0</v>
      </c>
      <c r="W47" s="135">
        <f t="shared" si="12"/>
        <v>0</v>
      </c>
      <c r="X47" s="135">
        <f t="shared" si="12"/>
        <v>0</v>
      </c>
      <c r="Y47" s="135">
        <f t="shared" si="12"/>
        <v>0</v>
      </c>
      <c r="Z47" s="135">
        <f t="shared" si="12"/>
        <v>0</v>
      </c>
      <c r="AA47" s="135">
        <f t="shared" si="12"/>
        <v>0</v>
      </c>
      <c r="AB47" s="135">
        <f t="shared" si="12"/>
        <v>0</v>
      </c>
      <c r="AC47" s="135">
        <f t="shared" si="12"/>
        <v>0</v>
      </c>
      <c r="AD47" s="135">
        <f t="shared" si="12"/>
        <v>2.7796089841765527E-11</v>
      </c>
      <c r="AE47" s="136">
        <f t="shared" si="12"/>
        <v>0</v>
      </c>
      <c r="AF47" s="135">
        <f t="shared" si="12"/>
        <v>0</v>
      </c>
      <c r="AG47" s="135">
        <f t="shared" si="12"/>
        <v>7.0221700652881353E-5</v>
      </c>
      <c r="AH47" s="136">
        <f t="shared" si="12"/>
        <v>0</v>
      </c>
      <c r="AI47" s="135"/>
      <c r="AJ47" s="135"/>
      <c r="AK47" s="136"/>
      <c r="AL47" s="135"/>
      <c r="AM47" s="135"/>
      <c r="AN47" s="136"/>
      <c r="AO47" s="145"/>
      <c r="AP47" s="135"/>
      <c r="AQ47" s="458"/>
    </row>
    <row r="48" spans="1:43" ht="15.95" customHeight="1" x14ac:dyDescent="0.2">
      <c r="A48" s="313" t="s">
        <v>323</v>
      </c>
      <c r="B48" s="75">
        <v>253</v>
      </c>
      <c r="C48" s="76">
        <v>100</v>
      </c>
      <c r="D48" s="39" t="str">
        <f>INDEX('Nutrition Table'!$A$5:$AN$280,$B48+1,'Nutrition Table'!C$4)</f>
        <v>g</v>
      </c>
      <c r="E48" s="40">
        <f>($C48/INDEX('Nutrition Table'!$A$5:$AN$280,$B48+1,2))*(INDEX('Nutrition Table'!$A$5:$AN$280,$B48+1,'Nutrition Table'!D$4))</f>
        <v>44</v>
      </c>
      <c r="F48" s="12">
        <f>($C48/INDEX('Nutrition Table'!$A$5:$AN$280,$B48+1,2))*(INDEX('Nutrition Table'!$A$5:$AN$280,$B48+1,'Nutrition Table'!E$4))</f>
        <v>10.199999999999999</v>
      </c>
      <c r="G48" s="12">
        <f>($C48/INDEX('Nutrition Table'!$A$5:$AN$280,$B48+1,2))*(INDEX('Nutrition Table'!$A$5:$AN$280,$B48+1,'Nutrition Table'!F$4))</f>
        <v>0.6</v>
      </c>
      <c r="H48" s="16">
        <f>($C48/INDEX('Nutrition Table'!$A$5:$AN$280,$B48+1,2))*(INDEX('Nutrition Table'!$A$5:$AN$280,$B48+1,'Nutrition Table'!G$4))</f>
        <v>0</v>
      </c>
      <c r="I48" s="46">
        <f>($C48/INDEX('Nutrition Table'!$A$5:$AN$280,$B48+1,2))*(INDEX('Nutrition Table'!$A$5:$AN$280,$B48+1,'Nutrition Table'!H$4))</f>
        <v>0</v>
      </c>
      <c r="J48" s="12">
        <f>($C48/INDEX('Nutrition Table'!$A$5:$AN$280,$B48+1,2))*(INDEX('Nutrition Table'!$A$5:$AN$280,$B48+1,'Nutrition Table'!I$4))</f>
        <v>0</v>
      </c>
      <c r="K48" s="12">
        <f>($C48/INDEX('Nutrition Table'!$A$5:$AN$280,$B48+1,2))*(INDEX('Nutrition Table'!$A$5:$AN$280,$B48+1,'Nutrition Table'!J$4))</f>
        <v>0</v>
      </c>
      <c r="L48" s="12">
        <f>($C48/INDEX('Nutrition Table'!$A$5:$AN$280,$B48+1,2))*(INDEX('Nutrition Table'!$A$5:$AN$280,$B48+1,'Nutrition Table'!K$4))</f>
        <v>0</v>
      </c>
      <c r="M48" s="12">
        <f>($C48/INDEX('Nutrition Table'!$A$5:$AN$280,$B48+1,2))*(INDEX('Nutrition Table'!$A$5:$AN$280,$B48+1,'Nutrition Table'!L$4))</f>
        <v>0</v>
      </c>
      <c r="N48" s="12">
        <f>($C48/INDEX('Nutrition Table'!$A$5:$AN$280,$B48+1,2))*(INDEX('Nutrition Table'!$A$5:$AN$280,$B48+1,'Nutrition Table'!M$4))</f>
        <v>0</v>
      </c>
      <c r="O48" s="12">
        <f>($C48/INDEX('Nutrition Table'!$A$5:$AN$280,$B48+1,2))*(INDEX('Nutrition Table'!$A$5:$AN$280,$B48+1,'Nutrition Table'!N$4))</f>
        <v>0</v>
      </c>
      <c r="P48" s="12">
        <f>($C48/INDEX('Nutrition Table'!$A$5:$AN$280,$B48+1,2))*(INDEX('Nutrition Table'!$A$5:$AN$280,$B48+1,'Nutrition Table'!O$4))</f>
        <v>0</v>
      </c>
      <c r="Q48" s="12">
        <f>($C48/INDEX('Nutrition Table'!$A$5:$AN$280,$B48+1,2))*(INDEX('Nutrition Table'!$A$5:$AN$280,$B48+1,'Nutrition Table'!P$4))</f>
        <v>0</v>
      </c>
      <c r="R48" s="12">
        <f>($C48/INDEX('Nutrition Table'!$A$5:$AN$280,$B48+1,2))*(INDEX('Nutrition Table'!$A$5:$AN$280,$B48+1,'Nutrition Table'!Q$4))</f>
        <v>0</v>
      </c>
      <c r="S48" s="12">
        <f>($C48/INDEX('Nutrition Table'!$A$5:$AN$280,$B48+1,2))*(INDEX('Nutrition Table'!$A$5:$AN$280,$B48+1,'Nutrition Table'!R$4))</f>
        <v>0</v>
      </c>
      <c r="T48" s="12">
        <f>($C48/INDEX('Nutrition Table'!$A$5:$AN$280,$B48+1,2))*(INDEX('Nutrition Table'!$A$5:$AN$280,$B48+1,'Nutrition Table'!S$4))</f>
        <v>0</v>
      </c>
      <c r="U48" s="41">
        <f>($C48/INDEX('Nutrition Table'!$A$5:$AN$280,$B48+1,2))*(INDEX('Nutrition Table'!$A$5:$AN$280,$B48+1,'Nutrition Table'!T$4))</f>
        <v>0</v>
      </c>
      <c r="V48" s="12">
        <f>($C48/INDEX('Nutrition Table'!$A$5:$AN$280,$B48+1,2))*(INDEX('Nutrition Table'!$A$5:$AN$280,$B48+1,'Nutrition Table'!U$4))</f>
        <v>0</v>
      </c>
      <c r="W48" s="12">
        <f>($C48/INDEX('Nutrition Table'!$A$5:$AN$280,$B48+1,2))*(INDEX('Nutrition Table'!$A$5:$AN$280,$B48+1,'Nutrition Table'!V$4))</f>
        <v>0</v>
      </c>
      <c r="X48" s="12">
        <f>($C48/INDEX('Nutrition Table'!$A$5:$AN$280,$B48+1,2))*(INDEX('Nutrition Table'!$A$5:$AN$280,$B48+1,'Nutrition Table'!W$4))</f>
        <v>0</v>
      </c>
      <c r="Y48" s="12">
        <f>($C48/INDEX('Nutrition Table'!$A$5:$AN$280,$B48+1,2))*(INDEX('Nutrition Table'!$A$5:$AN$280,$B48+1,'Nutrition Table'!X$4))</f>
        <v>0</v>
      </c>
      <c r="Z48" s="12">
        <f>($C48/INDEX('Nutrition Table'!$A$5:$AN$280,$B48+1,2))*(INDEX('Nutrition Table'!$A$5:$AN$280,$B48+1,'Nutrition Table'!Y$4))</f>
        <v>0</v>
      </c>
      <c r="AA48" s="12">
        <f>($C48/INDEX('Nutrition Table'!$A$5:$AN$280,$B48+1,2))*(INDEX('Nutrition Table'!$A$5:$AN$280,$B48+1,'Nutrition Table'!Z$4))</f>
        <v>0</v>
      </c>
      <c r="AB48" s="12">
        <f>($C48/INDEX('Nutrition Table'!$A$5:$AN$280,$B48+1,2))*(INDEX('Nutrition Table'!$A$5:$AN$280,$B48+1,'Nutrition Table'!AA$4))</f>
        <v>0</v>
      </c>
      <c r="AC48" s="12">
        <f>($C48/INDEX('Nutrition Table'!$A$5:$AN$280,$B48+1,2))*(INDEX('Nutrition Table'!$A$5:$AN$280,$B48+1,'Nutrition Table'!AB$4))</f>
        <v>0</v>
      </c>
      <c r="AD48" s="12">
        <f>($C48/INDEX('Nutrition Table'!$A$5:$AN$280,$B48+1,2))*(INDEX('Nutrition Table'!$A$5:$AN$280,$B48+1,'Nutrition Table'!AC$4))</f>
        <v>168</v>
      </c>
      <c r="AE48" s="41">
        <f>($C48/INDEX('Nutrition Table'!$A$5:$AN$280,$B48+1,2))*(INDEX('Nutrition Table'!$A$5:$AN$280,$B48+1,'Nutrition Table'!AD$4))</f>
        <v>0</v>
      </c>
      <c r="AF48" s="12">
        <f>($C48/INDEX('Nutrition Table'!$A$5:$AN$280,$B48+1,2))*(INDEX('Nutrition Table'!$A$5:$AN$280,$B48+1,'Nutrition Table'!AE$4))</f>
        <v>0</v>
      </c>
      <c r="AG48" s="12">
        <f>($C48/INDEX('Nutrition Table'!$A$5:$AN$280,$B48+1,2))*(INDEX('Nutrition Table'!$A$5:$AN$280,$B48+1,'Nutrition Table'!AF$4))</f>
        <v>0</v>
      </c>
      <c r="AH48" s="41">
        <f>($C48/INDEX('Nutrition Table'!$A$5:$AN$280,$B48+1,2))*(INDEX('Nutrition Table'!$A$5:$AN$280,$B48+1,'Nutrition Table'!AG$4))</f>
        <v>0</v>
      </c>
      <c r="AI48" s="12">
        <f>($C48/INDEX('Nutrition Table'!$A$5:$AN$280,$B48+1,2))*(INDEX('Nutrition Table'!$A$5:$AN$280,$B48+1,'Nutrition Table'!AH$4))</f>
        <v>0</v>
      </c>
      <c r="AJ48" s="12">
        <f>($C48/INDEX('Nutrition Table'!$A$5:$AN$280,$B48+1,2))*(INDEX('Nutrition Table'!$A$5:$AN$280,$B48+1,'Nutrition Table'!AI$4))</f>
        <v>0</v>
      </c>
      <c r="AK48" s="41">
        <f>($C48/INDEX('Nutrition Table'!$A$5:$AN$280,$B48+1,2))*(INDEX('Nutrition Table'!$A$5:$AN$280,$B48+1,'Nutrition Table'!AJ$4))</f>
        <v>0</v>
      </c>
      <c r="AL48" s="12">
        <f>($C48/INDEX('Nutrition Table'!$A$5:$AN$280,$B48+1,2))*(INDEX('Nutrition Table'!$A$5:$AN$280,$B48+1,'Nutrition Table'!AK$4))</f>
        <v>0</v>
      </c>
      <c r="AM48" s="12">
        <f>INDEX('Nutrition Table'!$A$5:$AN$280,$B48+1,'Nutrition Table'!AL$4)</f>
        <v>0</v>
      </c>
      <c r="AN48" s="41">
        <f>IF(AM48="-","-",AM48*G48/100)</f>
        <v>0</v>
      </c>
      <c r="AO48" s="139">
        <f>INDEX('Nutrition Table'!$A$5:$AN$280,$B48+1,'Nutrition Table'!AM$4)</f>
        <v>0</v>
      </c>
      <c r="AP48" s="12">
        <f>INDEX('Nutrition Table'!$A$5:$AN$280,$B48+1,'Nutrition Table'!AN$4)</f>
        <v>0</v>
      </c>
      <c r="AQ48" s="455">
        <f>($C48/INDEX('Nutrition Table'!$A$5:$AO$280,$B48+1,2))*(INDEX('Nutrition Table'!$A$5:$AO$280,$B48+1,'Nutrition Table'!AO$4))</f>
        <v>0</v>
      </c>
    </row>
    <row r="49" spans="1:43" ht="15.95" customHeight="1" x14ac:dyDescent="0.2">
      <c r="A49" s="314"/>
      <c r="B49" s="77">
        <v>269</v>
      </c>
      <c r="C49" s="78">
        <v>10</v>
      </c>
      <c r="D49" s="25" t="str">
        <f>INDEX('Nutrition Table'!$A$5:$AN$280,$B49+1,'Nutrition Table'!C$4)</f>
        <v>g</v>
      </c>
      <c r="E49" s="12">
        <f>($C49/INDEX('Nutrition Table'!$A$5:$AN$280,$B49+1,2))*(INDEX('Nutrition Table'!$A$5:$AN$280,$B49+1,'Nutrition Table'!D$4))</f>
        <v>53.333333333333329</v>
      </c>
      <c r="F49" s="12">
        <f>($C49/INDEX('Nutrition Table'!$A$5:$AN$280,$B49+1,2))*(INDEX('Nutrition Table'!$A$5:$AN$280,$B49+1,'Nutrition Table'!E$4))</f>
        <v>3.0666666666666664</v>
      </c>
      <c r="G49" s="12">
        <f>($C49/INDEX('Nutrition Table'!$A$5:$AN$280,$B49+1,2))*(INDEX('Nutrition Table'!$A$5:$AN$280,$B49+1,'Nutrition Table'!F$4))</f>
        <v>2.1333333333333333</v>
      </c>
      <c r="H49" s="16">
        <f>($C49/INDEX('Nutrition Table'!$A$5:$AN$280,$B49+1,2))*(INDEX('Nutrition Table'!$A$5:$AN$280,$B49+1,'Nutrition Table'!G$4))</f>
        <v>4.9333333333333336</v>
      </c>
      <c r="I49" s="46">
        <f>($C49/INDEX('Nutrition Table'!$A$5:$AN$280,$B49+1,2))*(INDEX('Nutrition Table'!$A$5:$AN$280,$B49+1,'Nutrition Table'!H$4))</f>
        <v>0</v>
      </c>
      <c r="J49" s="12">
        <f>($C49/INDEX('Nutrition Table'!$A$5:$AN$280,$B49+1,2))*(INDEX('Nutrition Table'!$A$5:$AN$280,$B49+1,'Nutrition Table'!I$4))</f>
        <v>0</v>
      </c>
      <c r="K49" s="12">
        <f>($C49/INDEX('Nutrition Table'!$A$5:$AN$280,$B49+1,2))*(INDEX('Nutrition Table'!$A$5:$AN$280,$B49+1,'Nutrition Table'!J$4))</f>
        <v>0</v>
      </c>
      <c r="L49" s="12">
        <f>($C49/INDEX('Nutrition Table'!$A$5:$AN$280,$B49+1,2))*(INDEX('Nutrition Table'!$A$5:$AN$280,$B49+1,'Nutrition Table'!K$4))</f>
        <v>0</v>
      </c>
      <c r="M49" s="12">
        <f>($C49/INDEX('Nutrition Table'!$A$5:$AN$280,$B49+1,2))*(INDEX('Nutrition Table'!$A$5:$AN$280,$B49+1,'Nutrition Table'!L$4))</f>
        <v>0</v>
      </c>
      <c r="N49" s="12">
        <f>($C49/INDEX('Nutrition Table'!$A$5:$AN$280,$B49+1,2))*(INDEX('Nutrition Table'!$A$5:$AN$280,$B49+1,'Nutrition Table'!M$4))</f>
        <v>0</v>
      </c>
      <c r="O49" s="12">
        <f>($C49/INDEX('Nutrition Table'!$A$5:$AN$280,$B49+1,2))*(INDEX('Nutrition Table'!$A$5:$AN$280,$B49+1,'Nutrition Table'!N$4))</f>
        <v>0</v>
      </c>
      <c r="P49" s="12">
        <f>($C49/INDEX('Nutrition Table'!$A$5:$AN$280,$B49+1,2))*(INDEX('Nutrition Table'!$A$5:$AN$280,$B49+1,'Nutrition Table'!O$4))</f>
        <v>0</v>
      </c>
      <c r="Q49" s="12">
        <f>($C49/INDEX('Nutrition Table'!$A$5:$AN$280,$B49+1,2))*(INDEX('Nutrition Table'!$A$5:$AN$280,$B49+1,'Nutrition Table'!P$4))</f>
        <v>0</v>
      </c>
      <c r="R49" s="12">
        <f>($C49/INDEX('Nutrition Table'!$A$5:$AN$280,$B49+1,2))*(INDEX('Nutrition Table'!$A$5:$AN$280,$B49+1,'Nutrition Table'!Q$4))</f>
        <v>0</v>
      </c>
      <c r="S49" s="12">
        <f>($C49/INDEX('Nutrition Table'!$A$5:$AN$280,$B49+1,2))*(INDEX('Nutrition Table'!$A$5:$AN$280,$B49+1,'Nutrition Table'!R$4))</f>
        <v>0</v>
      </c>
      <c r="T49" s="12">
        <f>($C49/INDEX('Nutrition Table'!$A$5:$AN$280,$B49+1,2))*(INDEX('Nutrition Table'!$A$5:$AN$280,$B49+1,'Nutrition Table'!S$4))</f>
        <v>0</v>
      </c>
      <c r="U49" s="41">
        <f>($C49/INDEX('Nutrition Table'!$A$5:$AN$280,$B49+1,2))*(INDEX('Nutrition Table'!$A$5:$AN$280,$B49+1,'Nutrition Table'!T$4))</f>
        <v>0</v>
      </c>
      <c r="V49" s="12">
        <f>($C49/INDEX('Nutrition Table'!$A$5:$AN$280,$B49+1,2))*(INDEX('Nutrition Table'!$A$5:$AN$280,$B49+1,'Nutrition Table'!U$4))</f>
        <v>0</v>
      </c>
      <c r="W49" s="12">
        <f>($C49/INDEX('Nutrition Table'!$A$5:$AN$280,$B49+1,2))*(INDEX('Nutrition Table'!$A$5:$AN$280,$B49+1,'Nutrition Table'!V$4))</f>
        <v>0</v>
      </c>
      <c r="X49" s="12">
        <f>($C49/INDEX('Nutrition Table'!$A$5:$AN$280,$B49+1,2))*(INDEX('Nutrition Table'!$A$5:$AN$280,$B49+1,'Nutrition Table'!W$4))</f>
        <v>0</v>
      </c>
      <c r="Y49" s="12">
        <f>($C49/INDEX('Nutrition Table'!$A$5:$AN$280,$B49+1,2))*(INDEX('Nutrition Table'!$A$5:$AN$280,$B49+1,'Nutrition Table'!X$4))</f>
        <v>0</v>
      </c>
      <c r="Z49" s="12">
        <f>($C49/INDEX('Nutrition Table'!$A$5:$AN$280,$B49+1,2))*(INDEX('Nutrition Table'!$A$5:$AN$280,$B49+1,'Nutrition Table'!Y$4))</f>
        <v>0</v>
      </c>
      <c r="AA49" s="12">
        <f>($C49/INDEX('Nutrition Table'!$A$5:$AN$280,$B49+1,2))*(INDEX('Nutrition Table'!$A$5:$AN$280,$B49+1,'Nutrition Table'!Z$4))</f>
        <v>0</v>
      </c>
      <c r="AB49" s="12">
        <f>($C49/INDEX('Nutrition Table'!$A$5:$AN$280,$B49+1,2))*(INDEX('Nutrition Table'!$A$5:$AN$280,$B49+1,'Nutrition Table'!AA$4))</f>
        <v>0</v>
      </c>
      <c r="AC49" s="12">
        <f>($C49/INDEX('Nutrition Table'!$A$5:$AN$280,$B49+1,2))*(INDEX('Nutrition Table'!$A$5:$AN$280,$B49+1,'Nutrition Table'!AB$4))</f>
        <v>0</v>
      </c>
      <c r="AD49" s="12">
        <f>($C49/INDEX('Nutrition Table'!$A$5:$AN$280,$B49+1,2))*(INDEX('Nutrition Table'!$A$5:$AN$280,$B49+1,'Nutrition Table'!AC$4))</f>
        <v>0</v>
      </c>
      <c r="AE49" s="41">
        <f>($C49/INDEX('Nutrition Table'!$A$5:$AN$280,$B49+1,2))*(INDEX('Nutrition Table'!$A$5:$AN$280,$B49+1,'Nutrition Table'!AD$4))</f>
        <v>0</v>
      </c>
      <c r="AF49" s="12">
        <f>($C49/INDEX('Nutrition Table'!$A$5:$AN$280,$B49+1,2))*(INDEX('Nutrition Table'!$A$5:$AN$280,$B49+1,'Nutrition Table'!AE$4))</f>
        <v>0</v>
      </c>
      <c r="AG49" s="12">
        <f>($C49/INDEX('Nutrition Table'!$A$5:$AN$280,$B49+1,2))*(INDEX('Nutrition Table'!$A$5:$AN$280,$B49+1,'Nutrition Table'!AF$4))</f>
        <v>0.79999999999999993</v>
      </c>
      <c r="AH49" s="41">
        <f>($C49/INDEX('Nutrition Table'!$A$5:$AN$280,$B49+1,2))*(INDEX('Nutrition Table'!$A$5:$AN$280,$B49+1,'Nutrition Table'!AG$4))</f>
        <v>0</v>
      </c>
      <c r="AI49" s="12">
        <f>($C49/INDEX('Nutrition Table'!$A$5:$AN$280,$B49+1,2))*(INDEX('Nutrition Table'!$A$5:$AN$280,$B49+1,'Nutrition Table'!AH$4))</f>
        <v>0.66666666666666663</v>
      </c>
      <c r="AJ49" s="12">
        <f>($C49/INDEX('Nutrition Table'!$A$5:$AN$280,$B49+1,2))*(INDEX('Nutrition Table'!$A$5:$AN$280,$B49+1,'Nutrition Table'!AI$4))</f>
        <v>0</v>
      </c>
      <c r="AK49" s="41">
        <f>($C49/INDEX('Nutrition Table'!$A$5:$AN$280,$B49+1,2))*(INDEX('Nutrition Table'!$A$5:$AN$280,$B49+1,'Nutrition Table'!AJ$4))</f>
        <v>0</v>
      </c>
      <c r="AL49" s="12">
        <f>($C49/INDEX('Nutrition Table'!$A$5:$AN$280,$B49+1,2))*(INDEX('Nutrition Table'!$A$5:$AN$280,$B49+1,'Nutrition Table'!AK$4))</f>
        <v>0</v>
      </c>
      <c r="AM49" s="12">
        <f>INDEX('Nutrition Table'!$A$5:$AN$280,$B49+1,'Nutrition Table'!AL$4)</f>
        <v>0</v>
      </c>
      <c r="AN49" s="41">
        <f t="shared" ref="AN49:AN55" si="13">IF(AM49="-","-",AM49*G49/100)</f>
        <v>0</v>
      </c>
      <c r="AO49" s="139">
        <f>INDEX('Nutrition Table'!$A$5:$AN$280,$B49+1,'Nutrition Table'!AM$4)</f>
        <v>0</v>
      </c>
      <c r="AP49" s="12">
        <f>INDEX('Nutrition Table'!$A$5:$AN$280,$B49+1,'Nutrition Table'!AN$4)</f>
        <v>0</v>
      </c>
      <c r="AQ49" s="455">
        <f>($C49/INDEX('Nutrition Table'!$A$5:$AO$280,$B49+1,2))*(INDEX('Nutrition Table'!$A$5:$AO$280,$B49+1,'Nutrition Table'!AO$4))</f>
        <v>0.24</v>
      </c>
    </row>
    <row r="50" spans="1:43" ht="15.95" customHeight="1" x14ac:dyDescent="0.2">
      <c r="A50" s="312"/>
      <c r="B50" s="77">
        <v>247</v>
      </c>
      <c r="C50" s="78">
        <v>100</v>
      </c>
      <c r="D50" s="25" t="str">
        <f>INDEX('Nutrition Table'!$A$5:$AN$280,$B50+1,'Nutrition Table'!C$4)</f>
        <v>g</v>
      </c>
      <c r="E50" s="12">
        <f>($C50/INDEX('Nutrition Table'!$A$5:$AN$280,$B50+1,2))*(INDEX('Nutrition Table'!$A$5:$AN$280,$B50+1,'Nutrition Table'!D$4))</f>
        <v>98</v>
      </c>
      <c r="F50" s="12">
        <f>($C50/INDEX('Nutrition Table'!$A$5:$AN$280,$B50+1,2))*(INDEX('Nutrition Table'!$A$5:$AN$280,$B50+1,'Nutrition Table'!E$4))</f>
        <v>1.3</v>
      </c>
      <c r="G50" s="12">
        <f>($C50/INDEX('Nutrition Table'!$A$5:$AN$280,$B50+1,2))*(INDEX('Nutrition Table'!$A$5:$AN$280,$B50+1,'Nutrition Table'!F$4))</f>
        <v>26</v>
      </c>
      <c r="H50" s="16">
        <f>($C50/INDEX('Nutrition Table'!$A$5:$AN$280,$B50+1,2))*(INDEX('Nutrition Table'!$A$5:$AN$280,$B50+1,'Nutrition Table'!G$4))</f>
        <v>0.1</v>
      </c>
      <c r="I50" s="46">
        <f>($C50/INDEX('Nutrition Table'!$A$5:$AN$280,$B50+1,2))*(INDEX('Nutrition Table'!$A$5:$AN$280,$B50+1,'Nutrition Table'!H$4))</f>
        <v>0</v>
      </c>
      <c r="J50" s="12">
        <f>($C50/INDEX('Nutrition Table'!$A$5:$AN$280,$B50+1,2))*(INDEX('Nutrition Table'!$A$5:$AN$280,$B50+1,'Nutrition Table'!I$4))</f>
        <v>0</v>
      </c>
      <c r="K50" s="12">
        <f>($C50/INDEX('Nutrition Table'!$A$5:$AN$280,$B50+1,2))*(INDEX('Nutrition Table'!$A$5:$AN$280,$B50+1,'Nutrition Table'!J$4))</f>
        <v>0</v>
      </c>
      <c r="L50" s="12">
        <f>($C50/INDEX('Nutrition Table'!$A$5:$AN$280,$B50+1,2))*(INDEX('Nutrition Table'!$A$5:$AN$280,$B50+1,'Nutrition Table'!K$4))</f>
        <v>0</v>
      </c>
      <c r="M50" s="12">
        <f>($C50/INDEX('Nutrition Table'!$A$5:$AN$280,$B50+1,2))*(INDEX('Nutrition Table'!$A$5:$AN$280,$B50+1,'Nutrition Table'!L$4))</f>
        <v>0</v>
      </c>
      <c r="N50" s="12">
        <f>($C50/INDEX('Nutrition Table'!$A$5:$AN$280,$B50+1,2))*(INDEX('Nutrition Table'!$A$5:$AN$280,$B50+1,'Nutrition Table'!M$4))</f>
        <v>0</v>
      </c>
      <c r="O50" s="12">
        <f>($C50/INDEX('Nutrition Table'!$A$5:$AN$280,$B50+1,2))*(INDEX('Nutrition Table'!$A$5:$AN$280,$B50+1,'Nutrition Table'!N$4))</f>
        <v>0</v>
      </c>
      <c r="P50" s="12">
        <f>($C50/INDEX('Nutrition Table'!$A$5:$AN$280,$B50+1,2))*(INDEX('Nutrition Table'!$A$5:$AN$280,$B50+1,'Nutrition Table'!O$4))</f>
        <v>0</v>
      </c>
      <c r="Q50" s="12">
        <f>($C50/INDEX('Nutrition Table'!$A$5:$AN$280,$B50+1,2))*(INDEX('Nutrition Table'!$A$5:$AN$280,$B50+1,'Nutrition Table'!P$4))</f>
        <v>0</v>
      </c>
      <c r="R50" s="12">
        <f>($C50/INDEX('Nutrition Table'!$A$5:$AN$280,$B50+1,2))*(INDEX('Nutrition Table'!$A$5:$AN$280,$B50+1,'Nutrition Table'!Q$4))</f>
        <v>0</v>
      </c>
      <c r="S50" s="12">
        <f>($C50/INDEX('Nutrition Table'!$A$5:$AN$280,$B50+1,2))*(INDEX('Nutrition Table'!$A$5:$AN$280,$B50+1,'Nutrition Table'!R$4))</f>
        <v>0</v>
      </c>
      <c r="T50" s="12">
        <f>($C50/INDEX('Nutrition Table'!$A$5:$AN$280,$B50+1,2))*(INDEX('Nutrition Table'!$A$5:$AN$280,$B50+1,'Nutrition Table'!S$4))</f>
        <v>0</v>
      </c>
      <c r="U50" s="41">
        <f>($C50/INDEX('Nutrition Table'!$A$5:$AN$280,$B50+1,2))*(INDEX('Nutrition Table'!$A$5:$AN$280,$B50+1,'Nutrition Table'!T$4))</f>
        <v>0</v>
      </c>
      <c r="V50" s="12">
        <f>($C50/INDEX('Nutrition Table'!$A$5:$AN$280,$B50+1,2))*(INDEX('Nutrition Table'!$A$5:$AN$280,$B50+1,'Nutrition Table'!U$4))</f>
        <v>0</v>
      </c>
      <c r="W50" s="12">
        <f>($C50/INDEX('Nutrition Table'!$A$5:$AN$280,$B50+1,2))*(INDEX('Nutrition Table'!$A$5:$AN$280,$B50+1,'Nutrition Table'!V$4))</f>
        <v>0</v>
      </c>
      <c r="X50" s="12">
        <f>($C50/INDEX('Nutrition Table'!$A$5:$AN$280,$B50+1,2))*(INDEX('Nutrition Table'!$A$5:$AN$280,$B50+1,'Nutrition Table'!W$4))</f>
        <v>0</v>
      </c>
      <c r="Y50" s="12">
        <f>($C50/INDEX('Nutrition Table'!$A$5:$AN$280,$B50+1,2))*(INDEX('Nutrition Table'!$A$5:$AN$280,$B50+1,'Nutrition Table'!X$4))</f>
        <v>0</v>
      </c>
      <c r="Z50" s="12">
        <f>($C50/INDEX('Nutrition Table'!$A$5:$AN$280,$B50+1,2))*(INDEX('Nutrition Table'!$A$5:$AN$280,$B50+1,'Nutrition Table'!Y$4))</f>
        <v>0</v>
      </c>
      <c r="AA50" s="12">
        <f>($C50/INDEX('Nutrition Table'!$A$5:$AN$280,$B50+1,2))*(INDEX('Nutrition Table'!$A$5:$AN$280,$B50+1,'Nutrition Table'!Z$4))</f>
        <v>0</v>
      </c>
      <c r="AB50" s="12">
        <f>($C50/INDEX('Nutrition Table'!$A$5:$AN$280,$B50+1,2))*(INDEX('Nutrition Table'!$A$5:$AN$280,$B50+1,'Nutrition Table'!AA$4))</f>
        <v>0</v>
      </c>
      <c r="AC50" s="12">
        <f>($C50/INDEX('Nutrition Table'!$A$5:$AN$280,$B50+1,2))*(INDEX('Nutrition Table'!$A$5:$AN$280,$B50+1,'Nutrition Table'!AB$4))</f>
        <v>0</v>
      </c>
      <c r="AD50" s="12">
        <f>($C50/INDEX('Nutrition Table'!$A$5:$AN$280,$B50+1,2))*(INDEX('Nutrition Table'!$A$5:$AN$280,$B50+1,'Nutrition Table'!AC$4))</f>
        <v>0</v>
      </c>
      <c r="AE50" s="41">
        <f>($C50/INDEX('Nutrition Table'!$A$5:$AN$280,$B50+1,2))*(INDEX('Nutrition Table'!$A$5:$AN$280,$B50+1,'Nutrition Table'!AD$4))</f>
        <v>0</v>
      </c>
      <c r="AF50" s="12">
        <f>($C50/INDEX('Nutrition Table'!$A$5:$AN$280,$B50+1,2))*(INDEX('Nutrition Table'!$A$5:$AN$280,$B50+1,'Nutrition Table'!AE$4))</f>
        <v>0</v>
      </c>
      <c r="AG50" s="12">
        <f>($C50/INDEX('Nutrition Table'!$A$5:$AN$280,$B50+1,2))*(INDEX('Nutrition Table'!$A$5:$AN$280,$B50+1,'Nutrition Table'!AF$4))</f>
        <v>2</v>
      </c>
      <c r="AH50" s="41">
        <f>($C50/INDEX('Nutrition Table'!$A$5:$AN$280,$B50+1,2))*(INDEX('Nutrition Table'!$A$5:$AN$280,$B50+1,'Nutrition Table'!AG$4))</f>
        <v>0</v>
      </c>
      <c r="AI50" s="12">
        <f>($C50/INDEX('Nutrition Table'!$A$5:$AN$280,$B50+1,2))*(INDEX('Nutrition Table'!$A$5:$AN$280,$B50+1,'Nutrition Table'!AH$4))</f>
        <v>0.1</v>
      </c>
      <c r="AJ50" s="12">
        <f>($C50/INDEX('Nutrition Table'!$A$5:$AN$280,$B50+1,2))*(INDEX('Nutrition Table'!$A$5:$AN$280,$B50+1,'Nutrition Table'!AI$4))</f>
        <v>0</v>
      </c>
      <c r="AK50" s="41">
        <f>($C50/INDEX('Nutrition Table'!$A$5:$AN$280,$B50+1,2))*(INDEX('Nutrition Table'!$A$5:$AN$280,$B50+1,'Nutrition Table'!AJ$4))</f>
        <v>0</v>
      </c>
      <c r="AL50" s="12">
        <f>($C50/INDEX('Nutrition Table'!$A$5:$AN$280,$B50+1,2))*(INDEX('Nutrition Table'!$A$5:$AN$280,$B50+1,'Nutrition Table'!AK$4))</f>
        <v>0</v>
      </c>
      <c r="AM50" s="12">
        <f>INDEX('Nutrition Table'!$A$5:$AN$280,$B50+1,'Nutrition Table'!AL$4)</f>
        <v>83</v>
      </c>
      <c r="AN50" s="41">
        <f t="shared" si="13"/>
        <v>21.58</v>
      </c>
      <c r="AO50" s="139">
        <f>INDEX('Nutrition Table'!$A$5:$AN$280,$B50+1,'Nutrition Table'!AM$4)</f>
        <v>0</v>
      </c>
      <c r="AP50" s="12">
        <f>INDEX('Nutrition Table'!$A$5:$AN$280,$B50+1,'Nutrition Table'!AN$4)</f>
        <v>0</v>
      </c>
      <c r="AQ50" s="455">
        <f>($C50/INDEX('Nutrition Table'!$A$5:$AO$280,$B50+1,2))*(INDEX('Nutrition Table'!$A$5:$AO$280,$B50+1,'Nutrition Table'!AO$4))</f>
        <v>0.5</v>
      </c>
    </row>
    <row r="51" spans="1:43" ht="15.95" customHeight="1" x14ac:dyDescent="0.2">
      <c r="A51" s="312"/>
      <c r="B51" s="77">
        <v>245</v>
      </c>
      <c r="C51" s="78">
        <v>20</v>
      </c>
      <c r="D51" s="25" t="str">
        <f>INDEX('Nutrition Table'!$A$5:$AN$280,$B51+1,'Nutrition Table'!C$4)</f>
        <v>g</v>
      </c>
      <c r="E51" s="12">
        <f>($C51/INDEX('Nutrition Table'!$A$5:$AN$280,$B51+1,2))*(INDEX('Nutrition Table'!$A$5:$AN$280,$B51+1,'Nutrition Table'!D$4))</f>
        <v>69.400000000000006</v>
      </c>
      <c r="F51" s="12">
        <f>($C51/INDEX('Nutrition Table'!$A$5:$AN$280,$B51+1,2))*(INDEX('Nutrition Table'!$A$5:$AN$280,$B51+1,'Nutrition Table'!E$4))</f>
        <v>2.8600000000000003</v>
      </c>
      <c r="G51" s="12">
        <f>($C51/INDEX('Nutrition Table'!$A$5:$AN$280,$B51+1,2))*(INDEX('Nutrition Table'!$A$5:$AN$280,$B51+1,'Nutrition Table'!F$4))</f>
        <v>11.32</v>
      </c>
      <c r="H51" s="16">
        <f>($C51/INDEX('Nutrition Table'!$A$5:$AN$280,$B51+1,2))*(INDEX('Nutrition Table'!$A$5:$AN$280,$B51+1,'Nutrition Table'!G$4))</f>
        <v>1.46</v>
      </c>
      <c r="I51" s="46">
        <f>($C51/INDEX('Nutrition Table'!$A$5:$AN$280,$B51+1,2))*(INDEX('Nutrition Table'!$A$5:$AN$280,$B51+1,'Nutrition Table'!H$4))</f>
        <v>0</v>
      </c>
      <c r="J51" s="12">
        <f>($C51/INDEX('Nutrition Table'!$A$5:$AN$280,$B51+1,2))*(INDEX('Nutrition Table'!$A$5:$AN$280,$B51+1,'Nutrition Table'!I$4))</f>
        <v>0</v>
      </c>
      <c r="K51" s="12">
        <f>($C51/INDEX('Nutrition Table'!$A$5:$AN$280,$B51+1,2))*(INDEX('Nutrition Table'!$A$5:$AN$280,$B51+1,'Nutrition Table'!J$4))</f>
        <v>0</v>
      </c>
      <c r="L51" s="12">
        <f>($C51/INDEX('Nutrition Table'!$A$5:$AN$280,$B51+1,2))*(INDEX('Nutrition Table'!$A$5:$AN$280,$B51+1,'Nutrition Table'!K$4))</f>
        <v>0</v>
      </c>
      <c r="M51" s="12">
        <f>($C51/INDEX('Nutrition Table'!$A$5:$AN$280,$B51+1,2))*(INDEX('Nutrition Table'!$A$5:$AN$280,$B51+1,'Nutrition Table'!L$4))</f>
        <v>0</v>
      </c>
      <c r="N51" s="12">
        <f>($C51/INDEX('Nutrition Table'!$A$5:$AN$280,$B51+1,2))*(INDEX('Nutrition Table'!$A$5:$AN$280,$B51+1,'Nutrition Table'!M$4))</f>
        <v>0</v>
      </c>
      <c r="O51" s="12">
        <f>($C51/INDEX('Nutrition Table'!$A$5:$AN$280,$B51+1,2))*(INDEX('Nutrition Table'!$A$5:$AN$280,$B51+1,'Nutrition Table'!N$4))</f>
        <v>0</v>
      </c>
      <c r="P51" s="12">
        <f>($C51/INDEX('Nutrition Table'!$A$5:$AN$280,$B51+1,2))*(INDEX('Nutrition Table'!$A$5:$AN$280,$B51+1,'Nutrition Table'!O$4))</f>
        <v>0</v>
      </c>
      <c r="Q51" s="12">
        <f>($C51/INDEX('Nutrition Table'!$A$5:$AN$280,$B51+1,2))*(INDEX('Nutrition Table'!$A$5:$AN$280,$B51+1,'Nutrition Table'!P$4))</f>
        <v>0</v>
      </c>
      <c r="R51" s="12">
        <f>($C51/INDEX('Nutrition Table'!$A$5:$AN$280,$B51+1,2))*(INDEX('Nutrition Table'!$A$5:$AN$280,$B51+1,'Nutrition Table'!Q$4))</f>
        <v>0</v>
      </c>
      <c r="S51" s="12">
        <f>($C51/INDEX('Nutrition Table'!$A$5:$AN$280,$B51+1,2))*(INDEX('Nutrition Table'!$A$5:$AN$280,$B51+1,'Nutrition Table'!R$4))</f>
        <v>0</v>
      </c>
      <c r="T51" s="12">
        <f>($C51/INDEX('Nutrition Table'!$A$5:$AN$280,$B51+1,2))*(INDEX('Nutrition Table'!$A$5:$AN$280,$B51+1,'Nutrition Table'!S$4))</f>
        <v>0</v>
      </c>
      <c r="U51" s="41">
        <f>($C51/INDEX('Nutrition Table'!$A$5:$AN$280,$B51+1,2))*(INDEX('Nutrition Table'!$A$5:$AN$280,$B51+1,'Nutrition Table'!T$4))</f>
        <v>0</v>
      </c>
      <c r="V51" s="12">
        <f>($C51/INDEX('Nutrition Table'!$A$5:$AN$280,$B51+1,2))*(INDEX('Nutrition Table'!$A$5:$AN$280,$B51+1,'Nutrition Table'!U$4))</f>
        <v>0</v>
      </c>
      <c r="W51" s="12">
        <f>($C51/INDEX('Nutrition Table'!$A$5:$AN$280,$B51+1,2))*(INDEX('Nutrition Table'!$A$5:$AN$280,$B51+1,'Nutrition Table'!V$4))</f>
        <v>0</v>
      </c>
      <c r="X51" s="12">
        <f>($C51/INDEX('Nutrition Table'!$A$5:$AN$280,$B51+1,2))*(INDEX('Nutrition Table'!$A$5:$AN$280,$B51+1,'Nutrition Table'!W$4))</f>
        <v>0</v>
      </c>
      <c r="Y51" s="12">
        <f>($C51/INDEX('Nutrition Table'!$A$5:$AN$280,$B51+1,2))*(INDEX('Nutrition Table'!$A$5:$AN$280,$B51+1,'Nutrition Table'!X$4))</f>
        <v>0</v>
      </c>
      <c r="Z51" s="12">
        <f>($C51/INDEX('Nutrition Table'!$A$5:$AN$280,$B51+1,2))*(INDEX('Nutrition Table'!$A$5:$AN$280,$B51+1,'Nutrition Table'!Y$4))</f>
        <v>0</v>
      </c>
      <c r="AA51" s="12">
        <f>($C51/INDEX('Nutrition Table'!$A$5:$AN$280,$B51+1,2))*(INDEX('Nutrition Table'!$A$5:$AN$280,$B51+1,'Nutrition Table'!Z$4))</f>
        <v>0</v>
      </c>
      <c r="AB51" s="12">
        <f>($C51/INDEX('Nutrition Table'!$A$5:$AN$280,$B51+1,2))*(INDEX('Nutrition Table'!$A$5:$AN$280,$B51+1,'Nutrition Table'!AA$4))</f>
        <v>0</v>
      </c>
      <c r="AC51" s="12">
        <f>($C51/INDEX('Nutrition Table'!$A$5:$AN$280,$B51+1,2))*(INDEX('Nutrition Table'!$A$5:$AN$280,$B51+1,'Nutrition Table'!AB$4))</f>
        <v>0</v>
      </c>
      <c r="AD51" s="12">
        <f>($C51/INDEX('Nutrition Table'!$A$5:$AN$280,$B51+1,2))*(INDEX('Nutrition Table'!$A$5:$AN$280,$B51+1,'Nutrition Table'!AC$4))</f>
        <v>0</v>
      </c>
      <c r="AE51" s="41">
        <f>($C51/INDEX('Nutrition Table'!$A$5:$AN$280,$B51+1,2))*(INDEX('Nutrition Table'!$A$5:$AN$280,$B51+1,'Nutrition Table'!AD$4))</f>
        <v>0</v>
      </c>
      <c r="AF51" s="12">
        <f>($C51/INDEX('Nutrition Table'!$A$5:$AN$280,$B51+1,2))*(INDEX('Nutrition Table'!$A$5:$AN$280,$B51+1,'Nutrition Table'!AE$4))</f>
        <v>0</v>
      </c>
      <c r="AG51" s="12">
        <f>($C51/INDEX('Nutrition Table'!$A$5:$AN$280,$B51+1,2))*(INDEX('Nutrition Table'!$A$5:$AN$280,$B51+1,'Nutrition Table'!AF$4))</f>
        <v>1.92</v>
      </c>
      <c r="AH51" s="41">
        <f>($C51/INDEX('Nutrition Table'!$A$5:$AN$280,$B51+1,2))*(INDEX('Nutrition Table'!$A$5:$AN$280,$B51+1,'Nutrition Table'!AG$4))</f>
        <v>0</v>
      </c>
      <c r="AI51" s="12">
        <f>($C51/INDEX('Nutrition Table'!$A$5:$AN$280,$B51+1,2))*(INDEX('Nutrition Table'!$A$5:$AN$280,$B51+1,'Nutrition Table'!AH$4))</f>
        <v>0.1</v>
      </c>
      <c r="AJ51" s="12">
        <f>($C51/INDEX('Nutrition Table'!$A$5:$AN$280,$B51+1,2))*(INDEX('Nutrition Table'!$A$5:$AN$280,$B51+1,'Nutrition Table'!AI$4))</f>
        <v>0</v>
      </c>
      <c r="AK51" s="41">
        <f>($C51/INDEX('Nutrition Table'!$A$5:$AN$280,$B51+1,2))*(INDEX('Nutrition Table'!$A$5:$AN$280,$B51+1,'Nutrition Table'!AJ$4))</f>
        <v>0</v>
      </c>
      <c r="AL51" s="12">
        <f>($C51/INDEX('Nutrition Table'!$A$5:$AN$280,$B51+1,2))*(INDEX('Nutrition Table'!$A$5:$AN$280,$B51+1,'Nutrition Table'!AK$4))</f>
        <v>0</v>
      </c>
      <c r="AM51" s="12">
        <f>INDEX('Nutrition Table'!$A$5:$AN$280,$B51+1,'Nutrition Table'!AL$4)</f>
        <v>55</v>
      </c>
      <c r="AN51" s="41">
        <f t="shared" si="13"/>
        <v>6.226</v>
      </c>
      <c r="AO51" s="139">
        <f>INDEX('Nutrition Table'!$A$5:$AN$280,$B51+1,'Nutrition Table'!AM$4)</f>
        <v>0</v>
      </c>
      <c r="AP51" s="12">
        <f>INDEX('Nutrition Table'!$A$5:$AN$280,$B51+1,'Nutrition Table'!AN$4)</f>
        <v>0</v>
      </c>
      <c r="AQ51" s="455">
        <f>($C51/INDEX('Nutrition Table'!$A$5:$AO$280,$B51+1,2))*(INDEX('Nutrition Table'!$A$5:$AO$280,$B51+1,'Nutrition Table'!AO$4))</f>
        <v>9.0000000000000011E-2</v>
      </c>
    </row>
    <row r="52" spans="1:43" ht="15.95" customHeight="1" x14ac:dyDescent="0.2">
      <c r="A52" s="312"/>
      <c r="B52" s="77">
        <v>263</v>
      </c>
      <c r="C52" s="78">
        <v>10</v>
      </c>
      <c r="D52" s="25" t="str">
        <f>INDEX('Nutrition Table'!$A$5:$AN$280,$B52+1,'Nutrition Table'!C$4)</f>
        <v>g</v>
      </c>
      <c r="E52" s="12">
        <f>($C52/INDEX('Nutrition Table'!$A$5:$AN$280,$B52+1,2))*(INDEX('Nutrition Table'!$A$5:$AN$280,$B52+1,'Nutrition Table'!D$4))</f>
        <v>88.4</v>
      </c>
      <c r="F52" s="12">
        <f>($C52/INDEX('Nutrition Table'!$A$5:$AN$280,$B52+1,2))*(INDEX('Nutrition Table'!$A$5:$AN$280,$B52+1,'Nutrition Table'!E$4))</f>
        <v>0</v>
      </c>
      <c r="G52" s="12">
        <f>($C52/INDEX('Nutrition Table'!$A$5:$AN$280,$B52+1,2))*(INDEX('Nutrition Table'!$A$5:$AN$280,$B52+1,'Nutrition Table'!F$4))</f>
        <v>0</v>
      </c>
      <c r="H52" s="16">
        <f>($C52/INDEX('Nutrition Table'!$A$5:$AN$280,$B52+1,2))*(INDEX('Nutrition Table'!$A$5:$AN$280,$B52+1,'Nutrition Table'!G$4))</f>
        <v>10</v>
      </c>
      <c r="I52" s="46">
        <f>($C52/INDEX('Nutrition Table'!$A$5:$AN$280,$B52+1,2))*(INDEX('Nutrition Table'!$A$5:$AN$280,$B52+1,'Nutrition Table'!H$4))</f>
        <v>0</v>
      </c>
      <c r="J52" s="12">
        <f>($C52/INDEX('Nutrition Table'!$A$5:$AN$280,$B52+1,2))*(INDEX('Nutrition Table'!$A$5:$AN$280,$B52+1,'Nutrition Table'!I$4))</f>
        <v>0</v>
      </c>
      <c r="K52" s="12">
        <f>($C52/INDEX('Nutrition Table'!$A$5:$AN$280,$B52+1,2))*(INDEX('Nutrition Table'!$A$5:$AN$280,$B52+1,'Nutrition Table'!J$4))</f>
        <v>0</v>
      </c>
      <c r="L52" s="12">
        <f>($C52/INDEX('Nutrition Table'!$A$5:$AN$280,$B52+1,2))*(INDEX('Nutrition Table'!$A$5:$AN$280,$B52+1,'Nutrition Table'!K$4))</f>
        <v>0</v>
      </c>
      <c r="M52" s="12">
        <f>($C52/INDEX('Nutrition Table'!$A$5:$AN$280,$B52+1,2))*(INDEX('Nutrition Table'!$A$5:$AN$280,$B52+1,'Nutrition Table'!L$4))</f>
        <v>0</v>
      </c>
      <c r="N52" s="12">
        <f>($C52/INDEX('Nutrition Table'!$A$5:$AN$280,$B52+1,2))*(INDEX('Nutrition Table'!$A$5:$AN$280,$B52+1,'Nutrition Table'!M$4))</f>
        <v>0</v>
      </c>
      <c r="O52" s="12">
        <f>($C52/INDEX('Nutrition Table'!$A$5:$AN$280,$B52+1,2))*(INDEX('Nutrition Table'!$A$5:$AN$280,$B52+1,'Nutrition Table'!N$4))</f>
        <v>0</v>
      </c>
      <c r="P52" s="12">
        <f>($C52/INDEX('Nutrition Table'!$A$5:$AN$280,$B52+1,2))*(INDEX('Nutrition Table'!$A$5:$AN$280,$B52+1,'Nutrition Table'!O$4))</f>
        <v>0</v>
      </c>
      <c r="Q52" s="12">
        <f>($C52/INDEX('Nutrition Table'!$A$5:$AN$280,$B52+1,2))*(INDEX('Nutrition Table'!$A$5:$AN$280,$B52+1,'Nutrition Table'!P$4))</f>
        <v>0</v>
      </c>
      <c r="R52" s="12">
        <f>($C52/INDEX('Nutrition Table'!$A$5:$AN$280,$B52+1,2))*(INDEX('Nutrition Table'!$A$5:$AN$280,$B52+1,'Nutrition Table'!Q$4))</f>
        <v>0</v>
      </c>
      <c r="S52" s="12">
        <f>($C52/INDEX('Nutrition Table'!$A$5:$AN$280,$B52+1,2))*(INDEX('Nutrition Table'!$A$5:$AN$280,$B52+1,'Nutrition Table'!R$4))</f>
        <v>0</v>
      </c>
      <c r="T52" s="12">
        <f>($C52/INDEX('Nutrition Table'!$A$5:$AN$280,$B52+1,2))*(INDEX('Nutrition Table'!$A$5:$AN$280,$B52+1,'Nutrition Table'!S$4))</f>
        <v>0</v>
      </c>
      <c r="U52" s="41">
        <f>($C52/INDEX('Nutrition Table'!$A$5:$AN$280,$B52+1,2))*(INDEX('Nutrition Table'!$A$5:$AN$280,$B52+1,'Nutrition Table'!T$4))</f>
        <v>0</v>
      </c>
      <c r="V52" s="12">
        <f>($C52/INDEX('Nutrition Table'!$A$5:$AN$280,$B52+1,2))*(INDEX('Nutrition Table'!$A$5:$AN$280,$B52+1,'Nutrition Table'!U$4))</f>
        <v>0</v>
      </c>
      <c r="W52" s="12">
        <f>($C52/INDEX('Nutrition Table'!$A$5:$AN$280,$B52+1,2))*(INDEX('Nutrition Table'!$A$5:$AN$280,$B52+1,'Nutrition Table'!V$4))</f>
        <v>0</v>
      </c>
      <c r="X52" s="12">
        <f>($C52/INDEX('Nutrition Table'!$A$5:$AN$280,$B52+1,2))*(INDEX('Nutrition Table'!$A$5:$AN$280,$B52+1,'Nutrition Table'!W$4))</f>
        <v>0</v>
      </c>
      <c r="Y52" s="12">
        <f>($C52/INDEX('Nutrition Table'!$A$5:$AN$280,$B52+1,2))*(INDEX('Nutrition Table'!$A$5:$AN$280,$B52+1,'Nutrition Table'!X$4))</f>
        <v>0</v>
      </c>
      <c r="Z52" s="12">
        <f>($C52/INDEX('Nutrition Table'!$A$5:$AN$280,$B52+1,2))*(INDEX('Nutrition Table'!$A$5:$AN$280,$B52+1,'Nutrition Table'!Y$4))</f>
        <v>0</v>
      </c>
      <c r="AA52" s="12">
        <f>($C52/INDEX('Nutrition Table'!$A$5:$AN$280,$B52+1,2))*(INDEX('Nutrition Table'!$A$5:$AN$280,$B52+1,'Nutrition Table'!Z$4))</f>
        <v>0</v>
      </c>
      <c r="AB52" s="12">
        <f>($C52/INDEX('Nutrition Table'!$A$5:$AN$280,$B52+1,2))*(INDEX('Nutrition Table'!$A$5:$AN$280,$B52+1,'Nutrition Table'!AA$4))</f>
        <v>0</v>
      </c>
      <c r="AC52" s="12">
        <f>($C52/INDEX('Nutrition Table'!$A$5:$AN$280,$B52+1,2))*(INDEX('Nutrition Table'!$A$5:$AN$280,$B52+1,'Nutrition Table'!AB$4))</f>
        <v>0</v>
      </c>
      <c r="AD52" s="12">
        <f>($C52/INDEX('Nutrition Table'!$A$5:$AN$280,$B52+1,2))*(INDEX('Nutrition Table'!$A$5:$AN$280,$B52+1,'Nutrition Table'!AC$4))</f>
        <v>0</v>
      </c>
      <c r="AE52" s="41">
        <f>($C52/INDEX('Nutrition Table'!$A$5:$AN$280,$B52+1,2))*(INDEX('Nutrition Table'!$A$5:$AN$280,$B52+1,'Nutrition Table'!AD$4))</f>
        <v>0</v>
      </c>
      <c r="AF52" s="12">
        <f>($C52/INDEX('Nutrition Table'!$A$5:$AN$280,$B52+1,2))*(INDEX('Nutrition Table'!$A$5:$AN$280,$B52+1,'Nutrition Table'!AE$4))</f>
        <v>0</v>
      </c>
      <c r="AG52" s="12">
        <f>($C52/INDEX('Nutrition Table'!$A$5:$AN$280,$B52+1,2))*(INDEX('Nutrition Table'!$A$5:$AN$280,$B52+1,'Nutrition Table'!AF$4))</f>
        <v>0</v>
      </c>
      <c r="AH52" s="41">
        <f>($C52/INDEX('Nutrition Table'!$A$5:$AN$280,$B52+1,2))*(INDEX('Nutrition Table'!$A$5:$AN$280,$B52+1,'Nutrition Table'!AG$4))</f>
        <v>0</v>
      </c>
      <c r="AI52" s="12">
        <f>($C52/INDEX('Nutrition Table'!$A$5:$AN$280,$B52+1,2))*(INDEX('Nutrition Table'!$A$5:$AN$280,$B52+1,'Nutrition Table'!AH$4))</f>
        <v>0</v>
      </c>
      <c r="AJ52" s="12">
        <f>($C52/INDEX('Nutrition Table'!$A$5:$AN$280,$B52+1,2))*(INDEX('Nutrition Table'!$A$5:$AN$280,$B52+1,'Nutrition Table'!AI$4))</f>
        <v>0</v>
      </c>
      <c r="AK52" s="41">
        <f>($C52/INDEX('Nutrition Table'!$A$5:$AN$280,$B52+1,2))*(INDEX('Nutrition Table'!$A$5:$AN$280,$B52+1,'Nutrition Table'!AJ$4))</f>
        <v>0</v>
      </c>
      <c r="AL52" s="12">
        <f>($C52/INDEX('Nutrition Table'!$A$5:$AN$280,$B52+1,2))*(INDEX('Nutrition Table'!$A$5:$AN$280,$B52+1,'Nutrition Table'!AK$4))</f>
        <v>0</v>
      </c>
      <c r="AM52" s="12">
        <f>INDEX('Nutrition Table'!$A$5:$AN$280,$B52+1,'Nutrition Table'!AL$4)</f>
        <v>0</v>
      </c>
      <c r="AN52" s="41">
        <f t="shared" si="13"/>
        <v>0</v>
      </c>
      <c r="AO52" s="139">
        <f>INDEX('Nutrition Table'!$A$5:$AN$280,$B52+1,'Nutrition Table'!AM$4)</f>
        <v>0</v>
      </c>
      <c r="AP52" s="12">
        <f>INDEX('Nutrition Table'!$A$5:$AN$280,$B52+1,'Nutrition Table'!AN$4)</f>
        <v>0</v>
      </c>
      <c r="AQ52" s="455">
        <f>($C52/INDEX('Nutrition Table'!$A$5:$AO$280,$B52+1,2))*(INDEX('Nutrition Table'!$A$5:$AO$280,$B52+1,'Nutrition Table'!AO$4))</f>
        <v>0</v>
      </c>
    </row>
    <row r="53" spans="1:43" ht="15.95" customHeight="1" x14ac:dyDescent="0.2">
      <c r="A53" s="316"/>
      <c r="B53" s="77">
        <v>1</v>
      </c>
      <c r="C53" s="78">
        <v>0</v>
      </c>
      <c r="D53" s="25" t="str">
        <f>INDEX('Nutrition Table'!$A$5:$AN$280,$B53+1,'Nutrition Table'!C$4)</f>
        <v>-</v>
      </c>
      <c r="E53" s="12">
        <f>($C53/INDEX('Nutrition Table'!$A$5:$AN$280,$B53+1,2))*(INDEX('Nutrition Table'!$A$5:$AN$280,$B53+1,'Nutrition Table'!D$4))</f>
        <v>0</v>
      </c>
      <c r="F53" s="12">
        <f>($C53/INDEX('Nutrition Table'!$A$5:$AN$280,$B53+1,2))*(INDEX('Nutrition Table'!$A$5:$AN$280,$B53+1,'Nutrition Table'!E$4))</f>
        <v>0</v>
      </c>
      <c r="G53" s="12">
        <f>($C53/INDEX('Nutrition Table'!$A$5:$AN$280,$B53+1,2))*(INDEX('Nutrition Table'!$A$5:$AN$280,$B53+1,'Nutrition Table'!F$4))</f>
        <v>0</v>
      </c>
      <c r="H53" s="16">
        <f>($C53/INDEX('Nutrition Table'!$A$5:$AN$280,$B53+1,2))*(INDEX('Nutrition Table'!$A$5:$AN$280,$B53+1,'Nutrition Table'!G$4))</f>
        <v>0</v>
      </c>
      <c r="I53" s="46">
        <f>($C53/INDEX('Nutrition Table'!$A$5:$AN$280,$B53+1,2))*(INDEX('Nutrition Table'!$A$5:$AN$280,$B53+1,'Nutrition Table'!H$4))</f>
        <v>0</v>
      </c>
      <c r="J53" s="12">
        <f>($C53/INDEX('Nutrition Table'!$A$5:$AN$280,$B53+1,2))*(INDEX('Nutrition Table'!$A$5:$AN$280,$B53+1,'Nutrition Table'!I$4))</f>
        <v>0</v>
      </c>
      <c r="K53" s="12">
        <f>($C53/INDEX('Nutrition Table'!$A$5:$AN$280,$B53+1,2))*(INDEX('Nutrition Table'!$A$5:$AN$280,$B53+1,'Nutrition Table'!J$4))</f>
        <v>0</v>
      </c>
      <c r="L53" s="12">
        <f>($C53/INDEX('Nutrition Table'!$A$5:$AN$280,$B53+1,2))*(INDEX('Nutrition Table'!$A$5:$AN$280,$B53+1,'Nutrition Table'!K$4))</f>
        <v>0</v>
      </c>
      <c r="M53" s="12">
        <f>($C53/INDEX('Nutrition Table'!$A$5:$AN$280,$B53+1,2))*(INDEX('Nutrition Table'!$A$5:$AN$280,$B53+1,'Nutrition Table'!L$4))</f>
        <v>0</v>
      </c>
      <c r="N53" s="12">
        <f>($C53/INDEX('Nutrition Table'!$A$5:$AN$280,$B53+1,2))*(INDEX('Nutrition Table'!$A$5:$AN$280,$B53+1,'Nutrition Table'!M$4))</f>
        <v>0</v>
      </c>
      <c r="O53" s="12">
        <f>($C53/INDEX('Nutrition Table'!$A$5:$AN$280,$B53+1,2))*(INDEX('Nutrition Table'!$A$5:$AN$280,$B53+1,'Nutrition Table'!N$4))</f>
        <v>0</v>
      </c>
      <c r="P53" s="12">
        <f>($C53/INDEX('Nutrition Table'!$A$5:$AN$280,$B53+1,2))*(INDEX('Nutrition Table'!$A$5:$AN$280,$B53+1,'Nutrition Table'!O$4))</f>
        <v>0</v>
      </c>
      <c r="Q53" s="12">
        <f>($C53/INDEX('Nutrition Table'!$A$5:$AN$280,$B53+1,2))*(INDEX('Nutrition Table'!$A$5:$AN$280,$B53+1,'Nutrition Table'!P$4))</f>
        <v>0</v>
      </c>
      <c r="R53" s="12">
        <f>($C53/INDEX('Nutrition Table'!$A$5:$AN$280,$B53+1,2))*(INDEX('Nutrition Table'!$A$5:$AN$280,$B53+1,'Nutrition Table'!Q$4))</f>
        <v>0</v>
      </c>
      <c r="S53" s="12">
        <f>($C53/INDEX('Nutrition Table'!$A$5:$AN$280,$B53+1,2))*(INDEX('Nutrition Table'!$A$5:$AN$280,$B53+1,'Nutrition Table'!R$4))</f>
        <v>0</v>
      </c>
      <c r="T53" s="12">
        <f>($C53/INDEX('Nutrition Table'!$A$5:$AN$280,$B53+1,2))*(INDEX('Nutrition Table'!$A$5:$AN$280,$B53+1,'Nutrition Table'!S$4))</f>
        <v>0</v>
      </c>
      <c r="U53" s="41">
        <f>($C53/INDEX('Nutrition Table'!$A$5:$AN$280,$B53+1,2))*(INDEX('Nutrition Table'!$A$5:$AN$280,$B53+1,'Nutrition Table'!T$4))</f>
        <v>0</v>
      </c>
      <c r="V53" s="12">
        <f>($C53/INDEX('Nutrition Table'!$A$5:$AN$280,$B53+1,2))*(INDEX('Nutrition Table'!$A$5:$AN$280,$B53+1,'Nutrition Table'!U$4))</f>
        <v>0</v>
      </c>
      <c r="W53" s="12">
        <f>($C53/INDEX('Nutrition Table'!$A$5:$AN$280,$B53+1,2))*(INDEX('Nutrition Table'!$A$5:$AN$280,$B53+1,'Nutrition Table'!V$4))</f>
        <v>0</v>
      </c>
      <c r="X53" s="12">
        <f>($C53/INDEX('Nutrition Table'!$A$5:$AN$280,$B53+1,2))*(INDEX('Nutrition Table'!$A$5:$AN$280,$B53+1,'Nutrition Table'!W$4))</f>
        <v>0</v>
      </c>
      <c r="Y53" s="12">
        <f>($C53/INDEX('Nutrition Table'!$A$5:$AN$280,$B53+1,2))*(INDEX('Nutrition Table'!$A$5:$AN$280,$B53+1,'Nutrition Table'!X$4))</f>
        <v>0</v>
      </c>
      <c r="Z53" s="12">
        <f>($C53/INDEX('Nutrition Table'!$A$5:$AN$280,$B53+1,2))*(INDEX('Nutrition Table'!$A$5:$AN$280,$B53+1,'Nutrition Table'!Y$4))</f>
        <v>0</v>
      </c>
      <c r="AA53" s="12">
        <f>($C53/INDEX('Nutrition Table'!$A$5:$AN$280,$B53+1,2))*(INDEX('Nutrition Table'!$A$5:$AN$280,$B53+1,'Nutrition Table'!Z$4))</f>
        <v>0</v>
      </c>
      <c r="AB53" s="12">
        <f>($C53/INDEX('Nutrition Table'!$A$5:$AN$280,$B53+1,2))*(INDEX('Nutrition Table'!$A$5:$AN$280,$B53+1,'Nutrition Table'!AA$4))</f>
        <v>0</v>
      </c>
      <c r="AC53" s="12">
        <f>($C53/INDEX('Nutrition Table'!$A$5:$AN$280,$B53+1,2))*(INDEX('Nutrition Table'!$A$5:$AN$280,$B53+1,'Nutrition Table'!AB$4))</f>
        <v>0</v>
      </c>
      <c r="AD53" s="12">
        <f>($C53/INDEX('Nutrition Table'!$A$5:$AN$280,$B53+1,2))*(INDEX('Nutrition Table'!$A$5:$AN$280,$B53+1,'Nutrition Table'!AC$4))</f>
        <v>0</v>
      </c>
      <c r="AE53" s="41">
        <f>($C53/INDEX('Nutrition Table'!$A$5:$AN$280,$B53+1,2))*(INDEX('Nutrition Table'!$A$5:$AN$280,$B53+1,'Nutrition Table'!AD$4))</f>
        <v>0</v>
      </c>
      <c r="AF53" s="12">
        <f>($C53/INDEX('Nutrition Table'!$A$5:$AN$280,$B53+1,2))*(INDEX('Nutrition Table'!$A$5:$AN$280,$B53+1,'Nutrition Table'!AE$4))</f>
        <v>0</v>
      </c>
      <c r="AG53" s="12">
        <f>($C53/INDEX('Nutrition Table'!$A$5:$AN$280,$B53+1,2))*(INDEX('Nutrition Table'!$A$5:$AN$280,$B53+1,'Nutrition Table'!AF$4))</f>
        <v>0</v>
      </c>
      <c r="AH53" s="41">
        <f>($C53/INDEX('Nutrition Table'!$A$5:$AN$280,$B53+1,2))*(INDEX('Nutrition Table'!$A$5:$AN$280,$B53+1,'Nutrition Table'!AG$4))</f>
        <v>0</v>
      </c>
      <c r="AI53" s="12">
        <f>($C53/INDEX('Nutrition Table'!$A$5:$AN$280,$B53+1,2))*(INDEX('Nutrition Table'!$A$5:$AN$280,$B53+1,'Nutrition Table'!AH$4))</f>
        <v>0</v>
      </c>
      <c r="AJ53" s="12">
        <f>($C53/INDEX('Nutrition Table'!$A$5:$AN$280,$B53+1,2))*(INDEX('Nutrition Table'!$A$5:$AN$280,$B53+1,'Nutrition Table'!AI$4))</f>
        <v>0</v>
      </c>
      <c r="AK53" s="41">
        <f>($C53/INDEX('Nutrition Table'!$A$5:$AN$280,$B53+1,2))*(INDEX('Nutrition Table'!$A$5:$AN$280,$B53+1,'Nutrition Table'!AJ$4))</f>
        <v>0</v>
      </c>
      <c r="AL53" s="12">
        <f>($C53/INDEX('Nutrition Table'!$A$5:$AN$280,$B53+1,2))*(INDEX('Nutrition Table'!$A$5:$AN$280,$B53+1,'Nutrition Table'!AK$4))</f>
        <v>0</v>
      </c>
      <c r="AM53" s="12" t="str">
        <f>INDEX('Nutrition Table'!$A$5:$AN$280,$B53+1,'Nutrition Table'!AL$4)</f>
        <v>-</v>
      </c>
      <c r="AN53" s="41" t="str">
        <f t="shared" si="13"/>
        <v>-</v>
      </c>
      <c r="AO53" s="139">
        <f>INDEX('Nutrition Table'!$A$5:$AN$280,$B53+1,'Nutrition Table'!AM$4)</f>
        <v>0</v>
      </c>
      <c r="AP53" s="12" t="str">
        <f>INDEX('Nutrition Table'!$A$5:$AN$280,$B53+1,'Nutrition Table'!AN$4)</f>
        <v xml:space="preserve"> --------------- </v>
      </c>
      <c r="AQ53" s="455">
        <f>($C53/INDEX('Nutrition Table'!$A$5:$AO$280,$B53+1,2))*(INDEX('Nutrition Table'!$A$5:$AO$280,$B53+1,'Nutrition Table'!AO$4))</f>
        <v>0</v>
      </c>
    </row>
    <row r="54" spans="1:43" ht="15.95" customHeight="1" x14ac:dyDescent="0.2">
      <c r="A54" s="316"/>
      <c r="B54" s="77">
        <v>1</v>
      </c>
      <c r="C54" s="78">
        <v>0</v>
      </c>
      <c r="D54" s="25" t="str">
        <f>INDEX('Nutrition Table'!$A$5:$AN$280,$B54+1,'Nutrition Table'!C$4)</f>
        <v>-</v>
      </c>
      <c r="E54" s="12">
        <f>($C54/INDEX('Nutrition Table'!$A$5:$AN$280,$B54+1,2))*(INDEX('Nutrition Table'!$A$5:$AN$280,$B54+1,'Nutrition Table'!D$4))</f>
        <v>0</v>
      </c>
      <c r="F54" s="12">
        <f>($C54/INDEX('Nutrition Table'!$A$5:$AN$280,$B54+1,2))*(INDEX('Nutrition Table'!$A$5:$AN$280,$B54+1,'Nutrition Table'!E$4))</f>
        <v>0</v>
      </c>
      <c r="G54" s="12">
        <f>($C54/INDEX('Nutrition Table'!$A$5:$AN$280,$B54+1,2))*(INDEX('Nutrition Table'!$A$5:$AN$280,$B54+1,'Nutrition Table'!F$4))</f>
        <v>0</v>
      </c>
      <c r="H54" s="16">
        <f>($C54/INDEX('Nutrition Table'!$A$5:$AN$280,$B54+1,2))*(INDEX('Nutrition Table'!$A$5:$AN$280,$B54+1,'Nutrition Table'!G$4))</f>
        <v>0</v>
      </c>
      <c r="I54" s="46">
        <f>($C54/INDEX('Nutrition Table'!$A$5:$AN$280,$B54+1,2))*(INDEX('Nutrition Table'!$A$5:$AN$280,$B54+1,'Nutrition Table'!H$4))</f>
        <v>0</v>
      </c>
      <c r="J54" s="12">
        <f>($C54/INDEX('Nutrition Table'!$A$5:$AN$280,$B54+1,2))*(INDEX('Nutrition Table'!$A$5:$AN$280,$B54+1,'Nutrition Table'!I$4))</f>
        <v>0</v>
      </c>
      <c r="K54" s="12">
        <f>($C54/INDEX('Nutrition Table'!$A$5:$AN$280,$B54+1,2))*(INDEX('Nutrition Table'!$A$5:$AN$280,$B54+1,'Nutrition Table'!J$4))</f>
        <v>0</v>
      </c>
      <c r="L54" s="12">
        <f>($C54/INDEX('Nutrition Table'!$A$5:$AN$280,$B54+1,2))*(INDEX('Nutrition Table'!$A$5:$AN$280,$B54+1,'Nutrition Table'!K$4))</f>
        <v>0</v>
      </c>
      <c r="M54" s="12">
        <f>($C54/INDEX('Nutrition Table'!$A$5:$AN$280,$B54+1,2))*(INDEX('Nutrition Table'!$A$5:$AN$280,$B54+1,'Nutrition Table'!L$4))</f>
        <v>0</v>
      </c>
      <c r="N54" s="12">
        <f>($C54/INDEX('Nutrition Table'!$A$5:$AN$280,$B54+1,2))*(INDEX('Nutrition Table'!$A$5:$AN$280,$B54+1,'Nutrition Table'!M$4))</f>
        <v>0</v>
      </c>
      <c r="O54" s="12">
        <f>($C54/INDEX('Nutrition Table'!$A$5:$AN$280,$B54+1,2))*(INDEX('Nutrition Table'!$A$5:$AN$280,$B54+1,'Nutrition Table'!N$4))</f>
        <v>0</v>
      </c>
      <c r="P54" s="12">
        <f>($C54/INDEX('Nutrition Table'!$A$5:$AN$280,$B54+1,2))*(INDEX('Nutrition Table'!$A$5:$AN$280,$B54+1,'Nutrition Table'!O$4))</f>
        <v>0</v>
      </c>
      <c r="Q54" s="12">
        <f>($C54/INDEX('Nutrition Table'!$A$5:$AN$280,$B54+1,2))*(INDEX('Nutrition Table'!$A$5:$AN$280,$B54+1,'Nutrition Table'!P$4))</f>
        <v>0</v>
      </c>
      <c r="R54" s="12">
        <f>($C54/INDEX('Nutrition Table'!$A$5:$AN$280,$B54+1,2))*(INDEX('Nutrition Table'!$A$5:$AN$280,$B54+1,'Nutrition Table'!Q$4))</f>
        <v>0</v>
      </c>
      <c r="S54" s="12">
        <f>($C54/INDEX('Nutrition Table'!$A$5:$AN$280,$B54+1,2))*(INDEX('Nutrition Table'!$A$5:$AN$280,$B54+1,'Nutrition Table'!R$4))</f>
        <v>0</v>
      </c>
      <c r="T54" s="12">
        <f>($C54/INDEX('Nutrition Table'!$A$5:$AN$280,$B54+1,2))*(INDEX('Nutrition Table'!$A$5:$AN$280,$B54+1,'Nutrition Table'!S$4))</f>
        <v>0</v>
      </c>
      <c r="U54" s="41">
        <f>($C54/INDEX('Nutrition Table'!$A$5:$AN$280,$B54+1,2))*(INDEX('Nutrition Table'!$A$5:$AN$280,$B54+1,'Nutrition Table'!T$4))</f>
        <v>0</v>
      </c>
      <c r="V54" s="12">
        <f>($C54/INDEX('Nutrition Table'!$A$5:$AN$280,$B54+1,2))*(INDEX('Nutrition Table'!$A$5:$AN$280,$B54+1,'Nutrition Table'!U$4))</f>
        <v>0</v>
      </c>
      <c r="W54" s="12">
        <f>($C54/INDEX('Nutrition Table'!$A$5:$AN$280,$B54+1,2))*(INDEX('Nutrition Table'!$A$5:$AN$280,$B54+1,'Nutrition Table'!V$4))</f>
        <v>0</v>
      </c>
      <c r="X54" s="12">
        <f>($C54/INDEX('Nutrition Table'!$A$5:$AN$280,$B54+1,2))*(INDEX('Nutrition Table'!$A$5:$AN$280,$B54+1,'Nutrition Table'!W$4))</f>
        <v>0</v>
      </c>
      <c r="Y54" s="12">
        <f>($C54/INDEX('Nutrition Table'!$A$5:$AN$280,$B54+1,2))*(INDEX('Nutrition Table'!$A$5:$AN$280,$B54+1,'Nutrition Table'!X$4))</f>
        <v>0</v>
      </c>
      <c r="Z54" s="12">
        <f>($C54/INDEX('Nutrition Table'!$A$5:$AN$280,$B54+1,2))*(INDEX('Nutrition Table'!$A$5:$AN$280,$B54+1,'Nutrition Table'!Y$4))</f>
        <v>0</v>
      </c>
      <c r="AA54" s="12">
        <f>($C54/INDEX('Nutrition Table'!$A$5:$AN$280,$B54+1,2))*(INDEX('Nutrition Table'!$A$5:$AN$280,$B54+1,'Nutrition Table'!Z$4))</f>
        <v>0</v>
      </c>
      <c r="AB54" s="12">
        <f>($C54/INDEX('Nutrition Table'!$A$5:$AN$280,$B54+1,2))*(INDEX('Nutrition Table'!$A$5:$AN$280,$B54+1,'Nutrition Table'!AA$4))</f>
        <v>0</v>
      </c>
      <c r="AC54" s="12">
        <f>($C54/INDEX('Nutrition Table'!$A$5:$AN$280,$B54+1,2))*(INDEX('Nutrition Table'!$A$5:$AN$280,$B54+1,'Nutrition Table'!AB$4))</f>
        <v>0</v>
      </c>
      <c r="AD54" s="12">
        <f>($C54/INDEX('Nutrition Table'!$A$5:$AN$280,$B54+1,2))*(INDEX('Nutrition Table'!$A$5:$AN$280,$B54+1,'Nutrition Table'!AC$4))</f>
        <v>0</v>
      </c>
      <c r="AE54" s="41">
        <f>($C54/INDEX('Nutrition Table'!$A$5:$AN$280,$B54+1,2))*(INDEX('Nutrition Table'!$A$5:$AN$280,$B54+1,'Nutrition Table'!AD$4))</f>
        <v>0</v>
      </c>
      <c r="AF54" s="12">
        <f>($C54/INDEX('Nutrition Table'!$A$5:$AN$280,$B54+1,2))*(INDEX('Nutrition Table'!$A$5:$AN$280,$B54+1,'Nutrition Table'!AE$4))</f>
        <v>0</v>
      </c>
      <c r="AG54" s="12">
        <f>($C54/INDEX('Nutrition Table'!$A$5:$AN$280,$B54+1,2))*(INDEX('Nutrition Table'!$A$5:$AN$280,$B54+1,'Nutrition Table'!AF$4))</f>
        <v>0</v>
      </c>
      <c r="AH54" s="41">
        <f>($C54/INDEX('Nutrition Table'!$A$5:$AN$280,$B54+1,2))*(INDEX('Nutrition Table'!$A$5:$AN$280,$B54+1,'Nutrition Table'!AG$4))</f>
        <v>0</v>
      </c>
      <c r="AI54" s="12">
        <f>($C54/INDEX('Nutrition Table'!$A$5:$AN$280,$B54+1,2))*(INDEX('Nutrition Table'!$A$5:$AN$280,$B54+1,'Nutrition Table'!AH$4))</f>
        <v>0</v>
      </c>
      <c r="AJ54" s="12">
        <f>($C54/INDEX('Nutrition Table'!$A$5:$AN$280,$B54+1,2))*(INDEX('Nutrition Table'!$A$5:$AN$280,$B54+1,'Nutrition Table'!AI$4))</f>
        <v>0</v>
      </c>
      <c r="AK54" s="41">
        <f>($C54/INDEX('Nutrition Table'!$A$5:$AN$280,$B54+1,2))*(INDEX('Nutrition Table'!$A$5:$AN$280,$B54+1,'Nutrition Table'!AJ$4))</f>
        <v>0</v>
      </c>
      <c r="AL54" s="12">
        <f>($C54/INDEX('Nutrition Table'!$A$5:$AN$280,$B54+1,2))*(INDEX('Nutrition Table'!$A$5:$AN$280,$B54+1,'Nutrition Table'!AK$4))</f>
        <v>0</v>
      </c>
      <c r="AM54" s="12" t="str">
        <f>INDEX('Nutrition Table'!$A$5:$AN$280,$B54+1,'Nutrition Table'!AL$4)</f>
        <v>-</v>
      </c>
      <c r="AN54" s="41" t="str">
        <f t="shared" si="13"/>
        <v>-</v>
      </c>
      <c r="AO54" s="139">
        <f>INDEX('Nutrition Table'!$A$5:$AN$280,$B54+1,'Nutrition Table'!AM$4)</f>
        <v>0</v>
      </c>
      <c r="AP54" s="12" t="str">
        <f>INDEX('Nutrition Table'!$A$5:$AN$280,$B54+1,'Nutrition Table'!AN$4)</f>
        <v xml:space="preserve"> --------------- </v>
      </c>
      <c r="AQ54" s="455">
        <f>($C54/INDEX('Nutrition Table'!$A$5:$AO$280,$B54+1,2))*(INDEX('Nutrition Table'!$A$5:$AO$280,$B54+1,'Nutrition Table'!AO$4))</f>
        <v>0</v>
      </c>
    </row>
    <row r="55" spans="1:43" ht="15.95" customHeight="1" x14ac:dyDescent="0.2">
      <c r="A55" s="316"/>
      <c r="B55" s="77">
        <v>1</v>
      </c>
      <c r="C55" s="78">
        <v>0</v>
      </c>
      <c r="D55" s="25" t="str">
        <f>INDEX('Nutrition Table'!$A$5:$AN$280,$B55+1,'Nutrition Table'!C$4)</f>
        <v>-</v>
      </c>
      <c r="E55" s="12">
        <f>($C55/INDEX('Nutrition Table'!$A$5:$AN$280,$B55+1,2))*(INDEX('Nutrition Table'!$A$5:$AN$280,$B55+1,'Nutrition Table'!D$4))</f>
        <v>0</v>
      </c>
      <c r="F55" s="12">
        <f>($C55/INDEX('Nutrition Table'!$A$5:$AN$280,$B55+1,2))*(INDEX('Nutrition Table'!$A$5:$AN$280,$B55+1,'Nutrition Table'!E$4))</f>
        <v>0</v>
      </c>
      <c r="G55" s="12">
        <f>($C55/INDEX('Nutrition Table'!$A$5:$AN$280,$B55+1,2))*(INDEX('Nutrition Table'!$A$5:$AN$280,$B55+1,'Nutrition Table'!F$4))</f>
        <v>0</v>
      </c>
      <c r="H55" s="16">
        <f>($C55/INDEX('Nutrition Table'!$A$5:$AN$280,$B55+1,2))*(INDEX('Nutrition Table'!$A$5:$AN$280,$B55+1,'Nutrition Table'!G$4))</f>
        <v>0</v>
      </c>
      <c r="I55" s="46">
        <f>($C55/INDEX('Nutrition Table'!$A$5:$AN$280,$B55+1,2))*(INDEX('Nutrition Table'!$A$5:$AN$280,$B55+1,'Nutrition Table'!H$4))</f>
        <v>0</v>
      </c>
      <c r="J55" s="12">
        <f>($C55/INDEX('Nutrition Table'!$A$5:$AN$280,$B55+1,2))*(INDEX('Nutrition Table'!$A$5:$AN$280,$B55+1,'Nutrition Table'!I$4))</f>
        <v>0</v>
      </c>
      <c r="K55" s="12">
        <f>($C55/INDEX('Nutrition Table'!$A$5:$AN$280,$B55+1,2))*(INDEX('Nutrition Table'!$A$5:$AN$280,$B55+1,'Nutrition Table'!J$4))</f>
        <v>0</v>
      </c>
      <c r="L55" s="12">
        <f>($C55/INDEX('Nutrition Table'!$A$5:$AN$280,$B55+1,2))*(INDEX('Nutrition Table'!$A$5:$AN$280,$B55+1,'Nutrition Table'!K$4))</f>
        <v>0</v>
      </c>
      <c r="M55" s="12">
        <f>($C55/INDEX('Nutrition Table'!$A$5:$AN$280,$B55+1,2))*(INDEX('Nutrition Table'!$A$5:$AN$280,$B55+1,'Nutrition Table'!L$4))</f>
        <v>0</v>
      </c>
      <c r="N55" s="12">
        <f>($C55/INDEX('Nutrition Table'!$A$5:$AN$280,$B55+1,2))*(INDEX('Nutrition Table'!$A$5:$AN$280,$B55+1,'Nutrition Table'!M$4))</f>
        <v>0</v>
      </c>
      <c r="O55" s="12">
        <f>($C55/INDEX('Nutrition Table'!$A$5:$AN$280,$B55+1,2))*(INDEX('Nutrition Table'!$A$5:$AN$280,$B55+1,'Nutrition Table'!N$4))</f>
        <v>0</v>
      </c>
      <c r="P55" s="12">
        <f>($C55/INDEX('Nutrition Table'!$A$5:$AN$280,$B55+1,2))*(INDEX('Nutrition Table'!$A$5:$AN$280,$B55+1,'Nutrition Table'!O$4))</f>
        <v>0</v>
      </c>
      <c r="Q55" s="12">
        <f>($C55/INDEX('Nutrition Table'!$A$5:$AN$280,$B55+1,2))*(INDEX('Nutrition Table'!$A$5:$AN$280,$B55+1,'Nutrition Table'!P$4))</f>
        <v>0</v>
      </c>
      <c r="R55" s="12">
        <f>($C55/INDEX('Nutrition Table'!$A$5:$AN$280,$B55+1,2))*(INDEX('Nutrition Table'!$A$5:$AN$280,$B55+1,'Nutrition Table'!Q$4))</f>
        <v>0</v>
      </c>
      <c r="S55" s="12">
        <f>($C55/INDEX('Nutrition Table'!$A$5:$AN$280,$B55+1,2))*(INDEX('Nutrition Table'!$A$5:$AN$280,$B55+1,'Nutrition Table'!R$4))</f>
        <v>0</v>
      </c>
      <c r="T55" s="12">
        <f>($C55/INDEX('Nutrition Table'!$A$5:$AN$280,$B55+1,2))*(INDEX('Nutrition Table'!$A$5:$AN$280,$B55+1,'Nutrition Table'!S$4))</f>
        <v>0</v>
      </c>
      <c r="U55" s="41">
        <f>($C55/INDEX('Nutrition Table'!$A$5:$AN$280,$B55+1,2))*(INDEX('Nutrition Table'!$A$5:$AN$280,$B55+1,'Nutrition Table'!T$4))</f>
        <v>0</v>
      </c>
      <c r="V55" s="12">
        <f>($C55/INDEX('Nutrition Table'!$A$5:$AN$280,$B55+1,2))*(INDEX('Nutrition Table'!$A$5:$AN$280,$B55+1,'Nutrition Table'!U$4))</f>
        <v>0</v>
      </c>
      <c r="W55" s="12">
        <f>($C55/INDEX('Nutrition Table'!$A$5:$AN$280,$B55+1,2))*(INDEX('Nutrition Table'!$A$5:$AN$280,$B55+1,'Nutrition Table'!V$4))</f>
        <v>0</v>
      </c>
      <c r="X55" s="12">
        <f>($C55/INDEX('Nutrition Table'!$A$5:$AN$280,$B55+1,2))*(INDEX('Nutrition Table'!$A$5:$AN$280,$B55+1,'Nutrition Table'!W$4))</f>
        <v>0</v>
      </c>
      <c r="Y55" s="12">
        <f>($C55/INDEX('Nutrition Table'!$A$5:$AN$280,$B55+1,2))*(INDEX('Nutrition Table'!$A$5:$AN$280,$B55+1,'Nutrition Table'!X$4))</f>
        <v>0</v>
      </c>
      <c r="Z55" s="12">
        <f>($C55/INDEX('Nutrition Table'!$A$5:$AN$280,$B55+1,2))*(INDEX('Nutrition Table'!$A$5:$AN$280,$B55+1,'Nutrition Table'!Y$4))</f>
        <v>0</v>
      </c>
      <c r="AA55" s="12">
        <f>($C55/INDEX('Nutrition Table'!$A$5:$AN$280,$B55+1,2))*(INDEX('Nutrition Table'!$A$5:$AN$280,$B55+1,'Nutrition Table'!Z$4))</f>
        <v>0</v>
      </c>
      <c r="AB55" s="12">
        <f>($C55/INDEX('Nutrition Table'!$A$5:$AN$280,$B55+1,2))*(INDEX('Nutrition Table'!$A$5:$AN$280,$B55+1,'Nutrition Table'!AA$4))</f>
        <v>0</v>
      </c>
      <c r="AC55" s="12">
        <f>($C55/INDEX('Nutrition Table'!$A$5:$AN$280,$B55+1,2))*(INDEX('Nutrition Table'!$A$5:$AN$280,$B55+1,'Nutrition Table'!AB$4))</f>
        <v>0</v>
      </c>
      <c r="AD55" s="12">
        <f>($C55/INDEX('Nutrition Table'!$A$5:$AN$280,$B55+1,2))*(INDEX('Nutrition Table'!$A$5:$AN$280,$B55+1,'Nutrition Table'!AC$4))</f>
        <v>0</v>
      </c>
      <c r="AE55" s="41">
        <f>($C55/INDEX('Nutrition Table'!$A$5:$AN$280,$B55+1,2))*(INDEX('Nutrition Table'!$A$5:$AN$280,$B55+1,'Nutrition Table'!AD$4))</f>
        <v>0</v>
      </c>
      <c r="AF55" s="12">
        <f>($C55/INDEX('Nutrition Table'!$A$5:$AN$280,$B55+1,2))*(INDEX('Nutrition Table'!$A$5:$AN$280,$B55+1,'Nutrition Table'!AE$4))</f>
        <v>0</v>
      </c>
      <c r="AG55" s="12">
        <f>($C55/INDEX('Nutrition Table'!$A$5:$AN$280,$B55+1,2))*(INDEX('Nutrition Table'!$A$5:$AN$280,$B55+1,'Nutrition Table'!AF$4))</f>
        <v>0</v>
      </c>
      <c r="AH55" s="41">
        <f>($C55/INDEX('Nutrition Table'!$A$5:$AN$280,$B55+1,2))*(INDEX('Nutrition Table'!$A$5:$AN$280,$B55+1,'Nutrition Table'!AG$4))</f>
        <v>0</v>
      </c>
      <c r="AI55" s="12">
        <f>($C55/INDEX('Nutrition Table'!$A$5:$AN$280,$B55+1,2))*(INDEX('Nutrition Table'!$A$5:$AN$280,$B55+1,'Nutrition Table'!AH$4))</f>
        <v>0</v>
      </c>
      <c r="AJ55" s="12">
        <f>($C55/INDEX('Nutrition Table'!$A$5:$AN$280,$B55+1,2))*(INDEX('Nutrition Table'!$A$5:$AN$280,$B55+1,'Nutrition Table'!AI$4))</f>
        <v>0</v>
      </c>
      <c r="AK55" s="41">
        <f>($C55/INDEX('Nutrition Table'!$A$5:$AN$280,$B55+1,2))*(INDEX('Nutrition Table'!$A$5:$AN$280,$B55+1,'Nutrition Table'!AJ$4))</f>
        <v>0</v>
      </c>
      <c r="AL55" s="12">
        <f>($C55/INDEX('Nutrition Table'!$A$5:$AN$280,$B55+1,2))*(INDEX('Nutrition Table'!$A$5:$AN$280,$B55+1,'Nutrition Table'!AK$4))</f>
        <v>0</v>
      </c>
      <c r="AM55" s="12" t="str">
        <f>INDEX('Nutrition Table'!$A$5:$AN$280,$B55+1,'Nutrition Table'!AL$4)</f>
        <v>-</v>
      </c>
      <c r="AN55" s="41" t="str">
        <f t="shared" si="13"/>
        <v>-</v>
      </c>
      <c r="AO55" s="139">
        <f>INDEX('Nutrition Table'!$A$5:$AN$280,$B55+1,'Nutrition Table'!AM$4)</f>
        <v>0</v>
      </c>
      <c r="AP55" s="12" t="str">
        <f>INDEX('Nutrition Table'!$A$5:$AN$280,$B55+1,'Nutrition Table'!AN$4)</f>
        <v xml:space="preserve"> --------------- </v>
      </c>
      <c r="AQ55" s="455">
        <f>($C55/INDEX('Nutrition Table'!$A$5:$AO$280,$B55+1,2))*(INDEX('Nutrition Table'!$A$5:$AO$280,$B55+1,'Nutrition Table'!AO$4))</f>
        <v>0</v>
      </c>
    </row>
    <row r="56" spans="1:43" ht="15.95" customHeight="1" x14ac:dyDescent="0.2">
      <c r="A56" s="316"/>
      <c r="B56" s="4" t="s">
        <v>60</v>
      </c>
      <c r="C56" s="4"/>
      <c r="D56" s="4"/>
      <c r="E56" s="13">
        <f t="shared" ref="E56:AK56" si="14">SUM(E48:E55)</f>
        <v>353.13333333333333</v>
      </c>
      <c r="F56" s="13">
        <f t="shared" si="14"/>
        <v>17.426666666666666</v>
      </c>
      <c r="G56" s="13">
        <f t="shared" si="14"/>
        <v>40.053333333333335</v>
      </c>
      <c r="H56" s="17">
        <f t="shared" si="14"/>
        <v>16.493333333333332</v>
      </c>
      <c r="I56" s="100">
        <f t="shared" si="14"/>
        <v>0</v>
      </c>
      <c r="J56" s="101">
        <f t="shared" si="14"/>
        <v>0</v>
      </c>
      <c r="K56" s="101">
        <f t="shared" si="14"/>
        <v>0</v>
      </c>
      <c r="L56" s="101">
        <f t="shared" si="14"/>
        <v>0</v>
      </c>
      <c r="M56" s="101">
        <f t="shared" si="14"/>
        <v>0</v>
      </c>
      <c r="N56" s="101">
        <f t="shared" si="14"/>
        <v>0</v>
      </c>
      <c r="O56" s="101">
        <f t="shared" si="14"/>
        <v>0</v>
      </c>
      <c r="P56" s="101">
        <f t="shared" si="14"/>
        <v>0</v>
      </c>
      <c r="Q56" s="101">
        <f t="shared" si="14"/>
        <v>0</v>
      </c>
      <c r="R56" s="101">
        <f t="shared" si="14"/>
        <v>0</v>
      </c>
      <c r="S56" s="101">
        <f t="shared" si="14"/>
        <v>0</v>
      </c>
      <c r="T56" s="101">
        <f t="shared" si="14"/>
        <v>0</v>
      </c>
      <c r="U56" s="114">
        <f t="shared" si="14"/>
        <v>0</v>
      </c>
      <c r="V56" s="101">
        <f t="shared" si="14"/>
        <v>0</v>
      </c>
      <c r="W56" s="101">
        <f t="shared" si="14"/>
        <v>0</v>
      </c>
      <c r="X56" s="101">
        <f t="shared" si="14"/>
        <v>0</v>
      </c>
      <c r="Y56" s="101">
        <f t="shared" si="14"/>
        <v>0</v>
      </c>
      <c r="Z56" s="101">
        <f t="shared" si="14"/>
        <v>0</v>
      </c>
      <c r="AA56" s="101">
        <f t="shared" si="14"/>
        <v>0</v>
      </c>
      <c r="AB56" s="101">
        <f t="shared" si="14"/>
        <v>0</v>
      </c>
      <c r="AC56" s="101">
        <f t="shared" si="14"/>
        <v>0</v>
      </c>
      <c r="AD56" s="101">
        <f t="shared" si="14"/>
        <v>168</v>
      </c>
      <c r="AE56" s="114">
        <f t="shared" si="14"/>
        <v>0</v>
      </c>
      <c r="AF56" s="101">
        <f t="shared" si="14"/>
        <v>0</v>
      </c>
      <c r="AG56" s="101">
        <f t="shared" si="14"/>
        <v>4.72</v>
      </c>
      <c r="AH56" s="114">
        <f t="shared" si="14"/>
        <v>0</v>
      </c>
      <c r="AI56" s="101">
        <f t="shared" si="14"/>
        <v>0.86666666666666659</v>
      </c>
      <c r="AJ56" s="101">
        <f t="shared" si="14"/>
        <v>0</v>
      </c>
      <c r="AK56" s="114">
        <f t="shared" si="14"/>
        <v>0</v>
      </c>
      <c r="AL56" s="101">
        <f>SUM(AL48:AL55)</f>
        <v>0</v>
      </c>
      <c r="AM56" s="101">
        <f>100*AN56/(IF(AM48="-",0,G48)+IF(AM49="-",0,G49)+IF(AM50="-",0,G50)+IF(AM51="-",0,G51)+IF(AM52="-",0,G52)+IF(AM53="-",0,G53)+IF(AM54="-",0,G54)+IF(AM55="-",0,G55)+0.0001)</f>
        <v>69.4222634264395</v>
      </c>
      <c r="AN56" s="114">
        <f>SUM(AN48:AN55)</f>
        <v>27.805999999999997</v>
      </c>
      <c r="AO56" s="144"/>
      <c r="AP56" s="101"/>
      <c r="AQ56" s="456">
        <f>SUM(AQ48:AQ55)</f>
        <v>0.83</v>
      </c>
    </row>
    <row r="57" spans="1:43" ht="15.95" customHeight="1" x14ac:dyDescent="0.2">
      <c r="A57" s="316"/>
      <c r="B57" s="4" t="s">
        <v>61</v>
      </c>
      <c r="C57" s="4"/>
      <c r="D57" s="4"/>
      <c r="E57" s="2"/>
      <c r="F57" s="3">
        <f>IF((F56+G56+H56)&gt;0,F56*4/(F56*4+G56*4+H56*9),0)</f>
        <v>0.184233710399267</v>
      </c>
      <c r="G57" s="3">
        <f>IF((F56+G56+H56)&gt;0,G56*4/(F56*4+G56*4+H56*9),0)</f>
        <v>0.42344151954047293</v>
      </c>
      <c r="H57" s="5">
        <f>IF((F56+G56+H56)&gt;0,H56*9/(F56*4+G56*4+H56*9),0)</f>
        <v>0.39232477006026006</v>
      </c>
      <c r="I57" s="103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102"/>
      <c r="V57" s="90"/>
      <c r="W57" s="90"/>
      <c r="X57" s="90"/>
      <c r="Y57" s="90"/>
      <c r="Z57" s="90"/>
      <c r="AA57" s="90"/>
      <c r="AB57" s="90"/>
      <c r="AC57" s="90"/>
      <c r="AD57" s="90"/>
      <c r="AE57" s="102"/>
      <c r="AF57" s="90"/>
      <c r="AG57" s="90"/>
      <c r="AH57" s="102"/>
      <c r="AI57" s="315">
        <f>IF((AI56+AJ56+AK56)&gt;0,AI56/(AI56+AJ56+AK56),0)</f>
        <v>1</v>
      </c>
      <c r="AJ57" s="315">
        <f>IF((AI56+AJ56+AK56)&gt;0,AJ56/(AI56+AJ56+AK56),0)</f>
        <v>0</v>
      </c>
      <c r="AK57" s="137">
        <f>IF((AI56+AJ56+AK56)&gt;0,AK56/(AI56+AJ56+AK56),0)</f>
        <v>0</v>
      </c>
      <c r="AL57" s="315">
        <f>IF(G56&gt;0,AL56/G56,0)</f>
        <v>0</v>
      </c>
      <c r="AM57" s="90"/>
      <c r="AN57" s="102"/>
      <c r="AO57" s="140"/>
      <c r="AP57" s="90"/>
      <c r="AQ57" s="457"/>
    </row>
    <row r="58" spans="1:43" ht="15.95" customHeight="1" x14ac:dyDescent="0.2">
      <c r="A58" s="317"/>
      <c r="B58" s="42" t="s">
        <v>99</v>
      </c>
      <c r="C58" s="4"/>
      <c r="D58" s="42"/>
      <c r="E58" s="49">
        <f>IF($C$9=0,0,E56/$C$9)</f>
        <v>1.5705161375128749E-4</v>
      </c>
      <c r="F58" s="50">
        <f>IF($E$10=0,0,F56/$E$10)</f>
        <v>1.0333721435928902E-4</v>
      </c>
      <c r="G58" s="50">
        <f>IF($E$11=0,0,G56/$E$11)</f>
        <v>1.4250573462982598E-4</v>
      </c>
      <c r="H58" s="51">
        <f>IF($E$12=0,0,H56/$E$12)</f>
        <v>3.3008412608893402E-4</v>
      </c>
      <c r="I58" s="134">
        <f>IF(I$103=0,0,I56/I$103)</f>
        <v>0</v>
      </c>
      <c r="J58" s="135">
        <f>IF(J$103=0,0,J56/J$103)</f>
        <v>0</v>
      </c>
      <c r="K58" s="135">
        <f t="shared" ref="K58:AH58" si="15">IF(K$103=0,0,K56/K$103)</f>
        <v>0</v>
      </c>
      <c r="L58" s="135">
        <f t="shared" si="15"/>
        <v>0</v>
      </c>
      <c r="M58" s="135">
        <f t="shared" si="15"/>
        <v>0</v>
      </c>
      <c r="N58" s="135">
        <f t="shared" si="15"/>
        <v>0</v>
      </c>
      <c r="O58" s="135">
        <f t="shared" si="15"/>
        <v>0</v>
      </c>
      <c r="P58" s="135">
        <f t="shared" si="15"/>
        <v>0</v>
      </c>
      <c r="Q58" s="135">
        <f t="shared" si="15"/>
        <v>0</v>
      </c>
      <c r="R58" s="135">
        <f t="shared" si="15"/>
        <v>0</v>
      </c>
      <c r="S58" s="135">
        <f t="shared" si="15"/>
        <v>0</v>
      </c>
      <c r="T58" s="135">
        <f t="shared" si="15"/>
        <v>0</v>
      </c>
      <c r="U58" s="136">
        <f t="shared" si="15"/>
        <v>0</v>
      </c>
      <c r="V58" s="135">
        <f t="shared" si="15"/>
        <v>0</v>
      </c>
      <c r="W58" s="135">
        <f t="shared" si="15"/>
        <v>0</v>
      </c>
      <c r="X58" s="135">
        <f t="shared" si="15"/>
        <v>0</v>
      </c>
      <c r="Y58" s="135">
        <f t="shared" si="15"/>
        <v>0</v>
      </c>
      <c r="Z58" s="135">
        <f t="shared" si="15"/>
        <v>0</v>
      </c>
      <c r="AA58" s="135">
        <f t="shared" si="15"/>
        <v>0</v>
      </c>
      <c r="AB58" s="135">
        <f t="shared" si="15"/>
        <v>0</v>
      </c>
      <c r="AC58" s="135">
        <f t="shared" si="15"/>
        <v>0</v>
      </c>
      <c r="AD58" s="135">
        <f t="shared" si="15"/>
        <v>1.2452648249110956E-7</v>
      </c>
      <c r="AE58" s="136">
        <f t="shared" si="15"/>
        <v>0</v>
      </c>
      <c r="AF58" s="135">
        <f t="shared" si="15"/>
        <v>0</v>
      </c>
      <c r="AG58" s="135">
        <f t="shared" si="15"/>
        <v>1.3810267795066663E-4</v>
      </c>
      <c r="AH58" s="136">
        <f t="shared" si="15"/>
        <v>0</v>
      </c>
      <c r="AI58" s="135"/>
      <c r="AJ58" s="135"/>
      <c r="AK58" s="136"/>
      <c r="AL58" s="135"/>
      <c r="AM58" s="135"/>
      <c r="AN58" s="136"/>
      <c r="AO58" s="145"/>
      <c r="AP58" s="135"/>
      <c r="AQ58" s="458"/>
    </row>
    <row r="59" spans="1:43" ht="15.95" customHeight="1" x14ac:dyDescent="0.2">
      <c r="A59" s="318" t="s">
        <v>324</v>
      </c>
      <c r="B59" s="75">
        <v>252</v>
      </c>
      <c r="C59" s="76">
        <v>1</v>
      </c>
      <c r="D59" s="39" t="str">
        <f>INDEX('Nutrition Table'!$A$5:$AN$280,$B59+1,'Nutrition Table'!C$4)</f>
        <v>u (3g)</v>
      </c>
      <c r="E59" s="40">
        <f>($C59/INDEX('Nutrition Table'!$A$5:$AN$280,$B59+1,2))*(INDEX('Nutrition Table'!$A$5:$AN$280,$B59+1,'Nutrition Table'!D$4))</f>
        <v>19.68</v>
      </c>
      <c r="F59" s="12">
        <f>($C59/INDEX('Nutrition Table'!$A$5:$AN$280,$B59+1,2))*(INDEX('Nutrition Table'!$A$5:$AN$280,$B59+1,'Nutrition Table'!E$4))</f>
        <v>0.42</v>
      </c>
      <c r="G59" s="12">
        <f>($C59/INDEX('Nutrition Table'!$A$5:$AN$280,$B59+1,2))*(INDEX('Nutrition Table'!$A$5:$AN$280,$B59+1,'Nutrition Table'!F$4))</f>
        <v>0.39</v>
      </c>
      <c r="H59" s="16">
        <f>($C59/INDEX('Nutrition Table'!$A$5:$AN$280,$B59+1,2))*(INDEX('Nutrition Table'!$A$5:$AN$280,$B59+1,'Nutrition Table'!G$4))</f>
        <v>1.99</v>
      </c>
      <c r="I59" s="46">
        <f>($C59/INDEX('Nutrition Table'!$A$5:$AN$280,$B59+1,2))*(INDEX('Nutrition Table'!$A$5:$AN$280,$B59+1,'Nutrition Table'!H$4))</f>
        <v>0</v>
      </c>
      <c r="J59" s="12">
        <f>($C59/INDEX('Nutrition Table'!$A$5:$AN$280,$B59+1,2))*(INDEX('Nutrition Table'!$A$5:$AN$280,$B59+1,'Nutrition Table'!I$4))</f>
        <v>0</v>
      </c>
      <c r="K59" s="12">
        <f>($C59/INDEX('Nutrition Table'!$A$5:$AN$280,$B59+1,2))*(INDEX('Nutrition Table'!$A$5:$AN$280,$B59+1,'Nutrition Table'!J$4))</f>
        <v>0</v>
      </c>
      <c r="L59" s="12">
        <f>($C59/INDEX('Nutrition Table'!$A$5:$AN$280,$B59+1,2))*(INDEX('Nutrition Table'!$A$5:$AN$280,$B59+1,'Nutrition Table'!K$4))</f>
        <v>0</v>
      </c>
      <c r="M59" s="12">
        <f>($C59/INDEX('Nutrition Table'!$A$5:$AN$280,$B59+1,2))*(INDEX('Nutrition Table'!$A$5:$AN$280,$B59+1,'Nutrition Table'!L$4))</f>
        <v>0</v>
      </c>
      <c r="N59" s="12">
        <f>($C59/INDEX('Nutrition Table'!$A$5:$AN$280,$B59+1,2))*(INDEX('Nutrition Table'!$A$5:$AN$280,$B59+1,'Nutrition Table'!M$4))</f>
        <v>0</v>
      </c>
      <c r="O59" s="12">
        <f>($C59/INDEX('Nutrition Table'!$A$5:$AN$280,$B59+1,2))*(INDEX('Nutrition Table'!$A$5:$AN$280,$B59+1,'Nutrition Table'!N$4))</f>
        <v>0</v>
      </c>
      <c r="P59" s="12">
        <f>($C59/INDEX('Nutrition Table'!$A$5:$AN$280,$B59+1,2))*(INDEX('Nutrition Table'!$A$5:$AN$280,$B59+1,'Nutrition Table'!O$4))</f>
        <v>0</v>
      </c>
      <c r="Q59" s="12">
        <f>($C59/INDEX('Nutrition Table'!$A$5:$AN$280,$B59+1,2))*(INDEX('Nutrition Table'!$A$5:$AN$280,$B59+1,'Nutrition Table'!P$4))</f>
        <v>0</v>
      </c>
      <c r="R59" s="12">
        <f>($C59/INDEX('Nutrition Table'!$A$5:$AN$280,$B59+1,2))*(INDEX('Nutrition Table'!$A$5:$AN$280,$B59+1,'Nutrition Table'!Q$4))</f>
        <v>0</v>
      </c>
      <c r="S59" s="12">
        <f>($C59/INDEX('Nutrition Table'!$A$5:$AN$280,$B59+1,2))*(INDEX('Nutrition Table'!$A$5:$AN$280,$B59+1,'Nutrition Table'!R$4))</f>
        <v>0</v>
      </c>
      <c r="T59" s="12">
        <f>($C59/INDEX('Nutrition Table'!$A$5:$AN$280,$B59+1,2))*(INDEX('Nutrition Table'!$A$5:$AN$280,$B59+1,'Nutrition Table'!S$4))</f>
        <v>0</v>
      </c>
      <c r="U59" s="41">
        <f>($C59/INDEX('Nutrition Table'!$A$5:$AN$280,$B59+1,2))*(INDEX('Nutrition Table'!$A$5:$AN$280,$B59+1,'Nutrition Table'!T$4))</f>
        <v>0</v>
      </c>
      <c r="V59" s="12">
        <f>($C59/INDEX('Nutrition Table'!$A$5:$AN$280,$B59+1,2))*(INDEX('Nutrition Table'!$A$5:$AN$280,$B59+1,'Nutrition Table'!U$4))</f>
        <v>0</v>
      </c>
      <c r="W59" s="12">
        <f>($C59/INDEX('Nutrition Table'!$A$5:$AN$280,$B59+1,2))*(INDEX('Nutrition Table'!$A$5:$AN$280,$B59+1,'Nutrition Table'!V$4))</f>
        <v>0</v>
      </c>
      <c r="X59" s="12">
        <f>($C59/INDEX('Nutrition Table'!$A$5:$AN$280,$B59+1,2))*(INDEX('Nutrition Table'!$A$5:$AN$280,$B59+1,'Nutrition Table'!W$4))</f>
        <v>0</v>
      </c>
      <c r="Y59" s="12">
        <f>($C59/INDEX('Nutrition Table'!$A$5:$AN$280,$B59+1,2))*(INDEX('Nutrition Table'!$A$5:$AN$280,$B59+1,'Nutrition Table'!X$4))</f>
        <v>0</v>
      </c>
      <c r="Z59" s="12">
        <f>($C59/INDEX('Nutrition Table'!$A$5:$AN$280,$B59+1,2))*(INDEX('Nutrition Table'!$A$5:$AN$280,$B59+1,'Nutrition Table'!Y$4))</f>
        <v>0</v>
      </c>
      <c r="AA59" s="12">
        <f>($C59/INDEX('Nutrition Table'!$A$5:$AN$280,$B59+1,2))*(INDEX('Nutrition Table'!$A$5:$AN$280,$B59+1,'Nutrition Table'!Z$4))</f>
        <v>0</v>
      </c>
      <c r="AB59" s="12">
        <f>($C59/INDEX('Nutrition Table'!$A$5:$AN$280,$B59+1,2))*(INDEX('Nutrition Table'!$A$5:$AN$280,$B59+1,'Nutrition Table'!AA$4))</f>
        <v>0</v>
      </c>
      <c r="AC59" s="12">
        <f>($C59/INDEX('Nutrition Table'!$A$5:$AN$280,$B59+1,2))*(INDEX('Nutrition Table'!$A$5:$AN$280,$B59+1,'Nutrition Table'!AB$4))</f>
        <v>0</v>
      </c>
      <c r="AD59" s="12">
        <f>($C59/INDEX('Nutrition Table'!$A$5:$AN$280,$B59+1,2))*(INDEX('Nutrition Table'!$A$5:$AN$280,$B59+1,'Nutrition Table'!AC$4))</f>
        <v>0</v>
      </c>
      <c r="AE59" s="41">
        <f>($C59/INDEX('Nutrition Table'!$A$5:$AN$280,$B59+1,2))*(INDEX('Nutrition Table'!$A$5:$AN$280,$B59+1,'Nutrition Table'!AD$4))</f>
        <v>0</v>
      </c>
      <c r="AF59" s="12">
        <f>($C59/INDEX('Nutrition Table'!$A$5:$AN$280,$B59+1,2))*(INDEX('Nutrition Table'!$A$5:$AN$280,$B59+1,'Nutrition Table'!AE$4))</f>
        <v>0</v>
      </c>
      <c r="AG59" s="12">
        <f>($C59/INDEX('Nutrition Table'!$A$5:$AN$280,$B59+1,2))*(INDEX('Nutrition Table'!$A$5:$AN$280,$B59+1,'Nutrition Table'!AF$4))</f>
        <v>0.1</v>
      </c>
      <c r="AH59" s="41">
        <f>($C59/INDEX('Nutrition Table'!$A$5:$AN$280,$B59+1,2))*(INDEX('Nutrition Table'!$A$5:$AN$280,$B59+1,'Nutrition Table'!AG$4))</f>
        <v>0</v>
      </c>
      <c r="AI59" s="12">
        <f>($C59/INDEX('Nutrition Table'!$A$5:$AN$280,$B59+1,2))*(INDEX('Nutrition Table'!$A$5:$AN$280,$B59+1,'Nutrition Table'!AH$4))</f>
        <v>0</v>
      </c>
      <c r="AJ59" s="12">
        <f>($C59/INDEX('Nutrition Table'!$A$5:$AN$280,$B59+1,2))*(INDEX('Nutrition Table'!$A$5:$AN$280,$B59+1,'Nutrition Table'!AI$4))</f>
        <v>0</v>
      </c>
      <c r="AK59" s="41">
        <f>($C59/INDEX('Nutrition Table'!$A$5:$AN$280,$B59+1,2))*(INDEX('Nutrition Table'!$A$5:$AN$280,$B59+1,'Nutrition Table'!AJ$4))</f>
        <v>0</v>
      </c>
      <c r="AL59" s="12">
        <f>($C59/INDEX('Nutrition Table'!$A$5:$AN$280,$B59+1,2))*(INDEX('Nutrition Table'!$A$5:$AN$280,$B59+1,'Nutrition Table'!AK$4))</f>
        <v>0</v>
      </c>
      <c r="AM59" s="12">
        <f>INDEX('Nutrition Table'!$A$5:$AN$280,$B59+1,'Nutrition Table'!AL$4)</f>
        <v>0</v>
      </c>
      <c r="AN59" s="41">
        <f>IF(AM59="-","-",AM59*G59/100)</f>
        <v>0</v>
      </c>
      <c r="AO59" s="139">
        <f>INDEX('Nutrition Table'!$A$5:$AN$280,$B59+1,'Nutrition Table'!AM$4)</f>
        <v>0</v>
      </c>
      <c r="AP59" s="12">
        <f>INDEX('Nutrition Table'!$A$5:$AN$280,$B59+1,'Nutrition Table'!AN$4)</f>
        <v>0</v>
      </c>
      <c r="AQ59" s="455">
        <f>($C59/INDEX('Nutrition Table'!$A$5:$AO$280,$B59+1,2))*(INDEX('Nutrition Table'!$A$5:$AO$280,$B59+1,'Nutrition Table'!AO$4))</f>
        <v>0</v>
      </c>
    </row>
    <row r="60" spans="1:43" ht="15.95" customHeight="1" x14ac:dyDescent="0.2">
      <c r="A60" s="314"/>
      <c r="B60" s="77">
        <v>262</v>
      </c>
      <c r="C60" s="78">
        <v>10</v>
      </c>
      <c r="D60" s="25" t="str">
        <f>INDEX('Nutrition Table'!$A$5:$AN$280,$B60+1,'Nutrition Table'!C$4)</f>
        <v>g</v>
      </c>
      <c r="E60" s="12">
        <f>($C60/INDEX('Nutrition Table'!$A$5:$AN$280,$B60+1,2))*(INDEX('Nutrition Table'!$A$5:$AN$280,$B60+1,'Nutrition Table'!D$4))</f>
        <v>62</v>
      </c>
      <c r="F60" s="12">
        <f>($C60/INDEX('Nutrition Table'!$A$5:$AN$280,$B60+1,2))*(INDEX('Nutrition Table'!$A$5:$AN$280,$B60+1,'Nutrition Table'!E$4))</f>
        <v>1.4000000000000001</v>
      </c>
      <c r="G60" s="12">
        <f>($C60/INDEX('Nutrition Table'!$A$5:$AN$280,$B60+1,2))*(INDEX('Nutrition Table'!$A$5:$AN$280,$B60+1,'Nutrition Table'!F$4))</f>
        <v>1.8</v>
      </c>
      <c r="H60" s="16">
        <f>($C60/INDEX('Nutrition Table'!$A$5:$AN$280,$B60+1,2))*(INDEX('Nutrition Table'!$A$5:$AN$280,$B60+1,'Nutrition Table'!G$4))</f>
        <v>5.94</v>
      </c>
      <c r="I60" s="46">
        <f>($C60/INDEX('Nutrition Table'!$A$5:$AN$280,$B60+1,2))*(INDEX('Nutrition Table'!$A$5:$AN$280,$B60+1,'Nutrition Table'!H$4))</f>
        <v>0</v>
      </c>
      <c r="J60" s="12">
        <f>($C60/INDEX('Nutrition Table'!$A$5:$AN$280,$B60+1,2))*(INDEX('Nutrition Table'!$A$5:$AN$280,$B60+1,'Nutrition Table'!I$4))</f>
        <v>0</v>
      </c>
      <c r="K60" s="12">
        <f>($C60/INDEX('Nutrition Table'!$A$5:$AN$280,$B60+1,2))*(INDEX('Nutrition Table'!$A$5:$AN$280,$B60+1,'Nutrition Table'!J$4))</f>
        <v>0</v>
      </c>
      <c r="L60" s="12">
        <f>($C60/INDEX('Nutrition Table'!$A$5:$AN$280,$B60+1,2))*(INDEX('Nutrition Table'!$A$5:$AN$280,$B60+1,'Nutrition Table'!K$4))</f>
        <v>0</v>
      </c>
      <c r="M60" s="12">
        <f>($C60/INDEX('Nutrition Table'!$A$5:$AN$280,$B60+1,2))*(INDEX('Nutrition Table'!$A$5:$AN$280,$B60+1,'Nutrition Table'!L$4))</f>
        <v>0</v>
      </c>
      <c r="N60" s="12">
        <f>($C60/INDEX('Nutrition Table'!$A$5:$AN$280,$B60+1,2))*(INDEX('Nutrition Table'!$A$5:$AN$280,$B60+1,'Nutrition Table'!M$4))</f>
        <v>0</v>
      </c>
      <c r="O60" s="12">
        <f>($C60/INDEX('Nutrition Table'!$A$5:$AN$280,$B60+1,2))*(INDEX('Nutrition Table'!$A$5:$AN$280,$B60+1,'Nutrition Table'!N$4))</f>
        <v>0</v>
      </c>
      <c r="P60" s="12">
        <f>($C60/INDEX('Nutrition Table'!$A$5:$AN$280,$B60+1,2))*(INDEX('Nutrition Table'!$A$5:$AN$280,$B60+1,'Nutrition Table'!O$4))</f>
        <v>0</v>
      </c>
      <c r="Q60" s="12">
        <f>($C60/INDEX('Nutrition Table'!$A$5:$AN$280,$B60+1,2))*(INDEX('Nutrition Table'!$A$5:$AN$280,$B60+1,'Nutrition Table'!P$4))</f>
        <v>0</v>
      </c>
      <c r="R60" s="12">
        <f>($C60/INDEX('Nutrition Table'!$A$5:$AN$280,$B60+1,2))*(INDEX('Nutrition Table'!$A$5:$AN$280,$B60+1,'Nutrition Table'!Q$4))</f>
        <v>0</v>
      </c>
      <c r="S60" s="12">
        <f>($C60/INDEX('Nutrition Table'!$A$5:$AN$280,$B60+1,2))*(INDEX('Nutrition Table'!$A$5:$AN$280,$B60+1,'Nutrition Table'!R$4))</f>
        <v>0</v>
      </c>
      <c r="T60" s="12">
        <f>($C60/INDEX('Nutrition Table'!$A$5:$AN$280,$B60+1,2))*(INDEX('Nutrition Table'!$A$5:$AN$280,$B60+1,'Nutrition Table'!S$4))</f>
        <v>0</v>
      </c>
      <c r="U60" s="41">
        <f>($C60/INDEX('Nutrition Table'!$A$5:$AN$280,$B60+1,2))*(INDEX('Nutrition Table'!$A$5:$AN$280,$B60+1,'Nutrition Table'!T$4))</f>
        <v>0</v>
      </c>
      <c r="V60" s="12">
        <f>($C60/INDEX('Nutrition Table'!$A$5:$AN$280,$B60+1,2))*(INDEX('Nutrition Table'!$A$5:$AN$280,$B60+1,'Nutrition Table'!U$4))</f>
        <v>0</v>
      </c>
      <c r="W60" s="12">
        <f>($C60/INDEX('Nutrition Table'!$A$5:$AN$280,$B60+1,2))*(INDEX('Nutrition Table'!$A$5:$AN$280,$B60+1,'Nutrition Table'!V$4))</f>
        <v>0</v>
      </c>
      <c r="X60" s="12">
        <f>($C60/INDEX('Nutrition Table'!$A$5:$AN$280,$B60+1,2))*(INDEX('Nutrition Table'!$A$5:$AN$280,$B60+1,'Nutrition Table'!W$4))</f>
        <v>0</v>
      </c>
      <c r="Y60" s="12">
        <f>($C60/INDEX('Nutrition Table'!$A$5:$AN$280,$B60+1,2))*(INDEX('Nutrition Table'!$A$5:$AN$280,$B60+1,'Nutrition Table'!X$4))</f>
        <v>0</v>
      </c>
      <c r="Z60" s="12">
        <f>($C60/INDEX('Nutrition Table'!$A$5:$AN$280,$B60+1,2))*(INDEX('Nutrition Table'!$A$5:$AN$280,$B60+1,'Nutrition Table'!Y$4))</f>
        <v>0</v>
      </c>
      <c r="AA60" s="12">
        <f>($C60/INDEX('Nutrition Table'!$A$5:$AN$280,$B60+1,2))*(INDEX('Nutrition Table'!$A$5:$AN$280,$B60+1,'Nutrition Table'!Z$4))</f>
        <v>0</v>
      </c>
      <c r="AB60" s="12">
        <f>($C60/INDEX('Nutrition Table'!$A$5:$AN$280,$B60+1,2))*(INDEX('Nutrition Table'!$A$5:$AN$280,$B60+1,'Nutrition Table'!AA$4))</f>
        <v>0</v>
      </c>
      <c r="AC60" s="12">
        <f>($C60/INDEX('Nutrition Table'!$A$5:$AN$280,$B60+1,2))*(INDEX('Nutrition Table'!$A$5:$AN$280,$B60+1,'Nutrition Table'!AB$4))</f>
        <v>0</v>
      </c>
      <c r="AD60" s="12">
        <f>($C60/INDEX('Nutrition Table'!$A$5:$AN$280,$B60+1,2))*(INDEX('Nutrition Table'!$A$5:$AN$280,$B60+1,'Nutrition Table'!AC$4))</f>
        <v>0</v>
      </c>
      <c r="AE60" s="41">
        <f>($C60/INDEX('Nutrition Table'!$A$5:$AN$280,$B60+1,2))*(INDEX('Nutrition Table'!$A$5:$AN$280,$B60+1,'Nutrition Table'!AD$4))</f>
        <v>0</v>
      </c>
      <c r="AF60" s="12">
        <f>($C60/INDEX('Nutrition Table'!$A$5:$AN$280,$B60+1,2))*(INDEX('Nutrition Table'!$A$5:$AN$280,$B60+1,'Nutrition Table'!AE$4))</f>
        <v>0</v>
      </c>
      <c r="AG60" s="12">
        <f>($C60/INDEX('Nutrition Table'!$A$5:$AN$280,$B60+1,2))*(INDEX('Nutrition Table'!$A$5:$AN$280,$B60+1,'Nutrition Table'!AF$4))</f>
        <v>0.72000000000000008</v>
      </c>
      <c r="AH60" s="41">
        <f>($C60/INDEX('Nutrition Table'!$A$5:$AN$280,$B60+1,2))*(INDEX('Nutrition Table'!$A$5:$AN$280,$B60+1,'Nutrition Table'!AG$4))</f>
        <v>0</v>
      </c>
      <c r="AI60" s="12">
        <f>($C60/INDEX('Nutrition Table'!$A$5:$AN$280,$B60+1,2))*(INDEX('Nutrition Table'!$A$5:$AN$280,$B60+1,'Nutrition Table'!AH$4))</f>
        <v>0</v>
      </c>
      <c r="AJ60" s="12">
        <f>($C60/INDEX('Nutrition Table'!$A$5:$AN$280,$B60+1,2))*(INDEX('Nutrition Table'!$A$5:$AN$280,$B60+1,'Nutrition Table'!AI$4))</f>
        <v>0</v>
      </c>
      <c r="AK60" s="41">
        <f>($C60/INDEX('Nutrition Table'!$A$5:$AN$280,$B60+1,2))*(INDEX('Nutrition Table'!$A$5:$AN$280,$B60+1,'Nutrition Table'!AJ$4))</f>
        <v>0</v>
      </c>
      <c r="AL60" s="12">
        <f>($C60/INDEX('Nutrition Table'!$A$5:$AN$280,$B60+1,2))*(INDEX('Nutrition Table'!$A$5:$AN$280,$B60+1,'Nutrition Table'!AK$4))</f>
        <v>0</v>
      </c>
      <c r="AM60" s="12">
        <f>INDEX('Nutrition Table'!$A$5:$AN$280,$B60+1,'Nutrition Table'!AL$4)</f>
        <v>0</v>
      </c>
      <c r="AN60" s="41">
        <f t="shared" ref="AN60:AN66" si="16">IF(AM60="-","-",AM60*G60/100)</f>
        <v>0</v>
      </c>
      <c r="AO60" s="139">
        <f>INDEX('Nutrition Table'!$A$5:$AN$280,$B60+1,'Nutrition Table'!AM$4)</f>
        <v>0</v>
      </c>
      <c r="AP60" s="12">
        <f>INDEX('Nutrition Table'!$A$5:$AN$280,$B60+1,'Nutrition Table'!AN$4)</f>
        <v>0</v>
      </c>
      <c r="AQ60" s="455">
        <f>($C60/INDEX('Nutrition Table'!$A$5:$AO$280,$B60+1,2))*(INDEX('Nutrition Table'!$A$5:$AO$280,$B60+1,'Nutrition Table'!AO$4))</f>
        <v>0</v>
      </c>
    </row>
    <row r="61" spans="1:43" ht="15.95" customHeight="1" x14ac:dyDescent="0.2">
      <c r="A61" s="312"/>
      <c r="B61" s="77">
        <v>1</v>
      </c>
      <c r="C61" s="78">
        <v>50</v>
      </c>
      <c r="D61" s="25" t="str">
        <f>INDEX('Nutrition Table'!$A$5:$AN$280,$B61+1,'Nutrition Table'!C$4)</f>
        <v>-</v>
      </c>
      <c r="E61" s="12">
        <f>($C61/INDEX('Nutrition Table'!$A$5:$AN$280,$B61+1,2))*(INDEX('Nutrition Table'!$A$5:$AN$280,$B61+1,'Nutrition Table'!D$4))</f>
        <v>0</v>
      </c>
      <c r="F61" s="12">
        <f>($C61/INDEX('Nutrition Table'!$A$5:$AN$280,$B61+1,2))*(INDEX('Nutrition Table'!$A$5:$AN$280,$B61+1,'Nutrition Table'!E$4))</f>
        <v>0</v>
      </c>
      <c r="G61" s="12">
        <f>($C61/INDEX('Nutrition Table'!$A$5:$AN$280,$B61+1,2))*(INDEX('Nutrition Table'!$A$5:$AN$280,$B61+1,'Nutrition Table'!F$4))</f>
        <v>0</v>
      </c>
      <c r="H61" s="16">
        <f>($C61/INDEX('Nutrition Table'!$A$5:$AN$280,$B61+1,2))*(INDEX('Nutrition Table'!$A$5:$AN$280,$B61+1,'Nutrition Table'!G$4))</f>
        <v>0</v>
      </c>
      <c r="I61" s="46">
        <f>($C61/INDEX('Nutrition Table'!$A$5:$AN$280,$B61+1,2))*(INDEX('Nutrition Table'!$A$5:$AN$280,$B61+1,'Nutrition Table'!H$4))</f>
        <v>0</v>
      </c>
      <c r="J61" s="12">
        <f>($C61/INDEX('Nutrition Table'!$A$5:$AN$280,$B61+1,2))*(INDEX('Nutrition Table'!$A$5:$AN$280,$B61+1,'Nutrition Table'!I$4))</f>
        <v>0</v>
      </c>
      <c r="K61" s="12">
        <f>($C61/INDEX('Nutrition Table'!$A$5:$AN$280,$B61+1,2))*(INDEX('Nutrition Table'!$A$5:$AN$280,$B61+1,'Nutrition Table'!J$4))</f>
        <v>0</v>
      </c>
      <c r="L61" s="12">
        <f>($C61/INDEX('Nutrition Table'!$A$5:$AN$280,$B61+1,2))*(INDEX('Nutrition Table'!$A$5:$AN$280,$B61+1,'Nutrition Table'!K$4))</f>
        <v>0</v>
      </c>
      <c r="M61" s="12">
        <f>($C61/INDEX('Nutrition Table'!$A$5:$AN$280,$B61+1,2))*(INDEX('Nutrition Table'!$A$5:$AN$280,$B61+1,'Nutrition Table'!L$4))</f>
        <v>0</v>
      </c>
      <c r="N61" s="12">
        <f>($C61/INDEX('Nutrition Table'!$A$5:$AN$280,$B61+1,2))*(INDEX('Nutrition Table'!$A$5:$AN$280,$B61+1,'Nutrition Table'!M$4))</f>
        <v>0</v>
      </c>
      <c r="O61" s="12">
        <f>($C61/INDEX('Nutrition Table'!$A$5:$AN$280,$B61+1,2))*(INDEX('Nutrition Table'!$A$5:$AN$280,$B61+1,'Nutrition Table'!N$4))</f>
        <v>0</v>
      </c>
      <c r="P61" s="12">
        <f>($C61/INDEX('Nutrition Table'!$A$5:$AN$280,$B61+1,2))*(INDEX('Nutrition Table'!$A$5:$AN$280,$B61+1,'Nutrition Table'!O$4))</f>
        <v>0</v>
      </c>
      <c r="Q61" s="12">
        <f>($C61/INDEX('Nutrition Table'!$A$5:$AN$280,$B61+1,2))*(INDEX('Nutrition Table'!$A$5:$AN$280,$B61+1,'Nutrition Table'!P$4))</f>
        <v>0</v>
      </c>
      <c r="R61" s="12">
        <f>($C61/INDEX('Nutrition Table'!$A$5:$AN$280,$B61+1,2))*(INDEX('Nutrition Table'!$A$5:$AN$280,$B61+1,'Nutrition Table'!Q$4))</f>
        <v>0</v>
      </c>
      <c r="S61" s="12">
        <f>($C61/INDEX('Nutrition Table'!$A$5:$AN$280,$B61+1,2))*(INDEX('Nutrition Table'!$A$5:$AN$280,$B61+1,'Nutrition Table'!R$4))</f>
        <v>0</v>
      </c>
      <c r="T61" s="12">
        <f>($C61/INDEX('Nutrition Table'!$A$5:$AN$280,$B61+1,2))*(INDEX('Nutrition Table'!$A$5:$AN$280,$B61+1,'Nutrition Table'!S$4))</f>
        <v>0</v>
      </c>
      <c r="U61" s="41">
        <f>($C61/INDEX('Nutrition Table'!$A$5:$AN$280,$B61+1,2))*(INDEX('Nutrition Table'!$A$5:$AN$280,$B61+1,'Nutrition Table'!T$4))</f>
        <v>0</v>
      </c>
      <c r="V61" s="12">
        <f>($C61/INDEX('Nutrition Table'!$A$5:$AN$280,$B61+1,2))*(INDEX('Nutrition Table'!$A$5:$AN$280,$B61+1,'Nutrition Table'!U$4))</f>
        <v>0</v>
      </c>
      <c r="W61" s="12">
        <f>($C61/INDEX('Nutrition Table'!$A$5:$AN$280,$B61+1,2))*(INDEX('Nutrition Table'!$A$5:$AN$280,$B61+1,'Nutrition Table'!V$4))</f>
        <v>0</v>
      </c>
      <c r="X61" s="12">
        <f>($C61/INDEX('Nutrition Table'!$A$5:$AN$280,$B61+1,2))*(INDEX('Nutrition Table'!$A$5:$AN$280,$B61+1,'Nutrition Table'!W$4))</f>
        <v>0</v>
      </c>
      <c r="Y61" s="12">
        <f>($C61/INDEX('Nutrition Table'!$A$5:$AN$280,$B61+1,2))*(INDEX('Nutrition Table'!$A$5:$AN$280,$B61+1,'Nutrition Table'!X$4))</f>
        <v>0</v>
      </c>
      <c r="Z61" s="12">
        <f>($C61/INDEX('Nutrition Table'!$A$5:$AN$280,$B61+1,2))*(INDEX('Nutrition Table'!$A$5:$AN$280,$B61+1,'Nutrition Table'!Y$4))</f>
        <v>0</v>
      </c>
      <c r="AA61" s="12">
        <f>($C61/INDEX('Nutrition Table'!$A$5:$AN$280,$B61+1,2))*(INDEX('Nutrition Table'!$A$5:$AN$280,$B61+1,'Nutrition Table'!Z$4))</f>
        <v>0</v>
      </c>
      <c r="AB61" s="12">
        <f>($C61/INDEX('Nutrition Table'!$A$5:$AN$280,$B61+1,2))*(INDEX('Nutrition Table'!$A$5:$AN$280,$B61+1,'Nutrition Table'!AA$4))</f>
        <v>0</v>
      </c>
      <c r="AC61" s="12">
        <f>($C61/INDEX('Nutrition Table'!$A$5:$AN$280,$B61+1,2))*(INDEX('Nutrition Table'!$A$5:$AN$280,$B61+1,'Nutrition Table'!AB$4))</f>
        <v>0</v>
      </c>
      <c r="AD61" s="12">
        <f>($C61/INDEX('Nutrition Table'!$A$5:$AN$280,$B61+1,2))*(INDEX('Nutrition Table'!$A$5:$AN$280,$B61+1,'Nutrition Table'!AC$4))</f>
        <v>0</v>
      </c>
      <c r="AE61" s="41">
        <f>($C61/INDEX('Nutrition Table'!$A$5:$AN$280,$B61+1,2))*(INDEX('Nutrition Table'!$A$5:$AN$280,$B61+1,'Nutrition Table'!AD$4))</f>
        <v>0</v>
      </c>
      <c r="AF61" s="12">
        <f>($C61/INDEX('Nutrition Table'!$A$5:$AN$280,$B61+1,2))*(INDEX('Nutrition Table'!$A$5:$AN$280,$B61+1,'Nutrition Table'!AE$4))</f>
        <v>0</v>
      </c>
      <c r="AG61" s="12">
        <f>($C61/INDEX('Nutrition Table'!$A$5:$AN$280,$B61+1,2))*(INDEX('Nutrition Table'!$A$5:$AN$280,$B61+1,'Nutrition Table'!AF$4))</f>
        <v>0</v>
      </c>
      <c r="AH61" s="41">
        <f>($C61/INDEX('Nutrition Table'!$A$5:$AN$280,$B61+1,2))*(INDEX('Nutrition Table'!$A$5:$AN$280,$B61+1,'Nutrition Table'!AG$4))</f>
        <v>0</v>
      </c>
      <c r="AI61" s="12">
        <f>($C61/INDEX('Nutrition Table'!$A$5:$AN$280,$B61+1,2))*(INDEX('Nutrition Table'!$A$5:$AN$280,$B61+1,'Nutrition Table'!AH$4))</f>
        <v>0</v>
      </c>
      <c r="AJ61" s="12">
        <f>($C61/INDEX('Nutrition Table'!$A$5:$AN$280,$B61+1,2))*(INDEX('Nutrition Table'!$A$5:$AN$280,$B61+1,'Nutrition Table'!AI$4))</f>
        <v>0</v>
      </c>
      <c r="AK61" s="41">
        <f>($C61/INDEX('Nutrition Table'!$A$5:$AN$280,$B61+1,2))*(INDEX('Nutrition Table'!$A$5:$AN$280,$B61+1,'Nutrition Table'!AJ$4))</f>
        <v>0</v>
      </c>
      <c r="AL61" s="12">
        <f>($C61/INDEX('Nutrition Table'!$A$5:$AN$280,$B61+1,2))*(INDEX('Nutrition Table'!$A$5:$AN$280,$B61+1,'Nutrition Table'!AK$4))</f>
        <v>0</v>
      </c>
      <c r="AM61" s="12" t="str">
        <f>INDEX('Nutrition Table'!$A$5:$AN$280,$B61+1,'Nutrition Table'!AL$4)</f>
        <v>-</v>
      </c>
      <c r="AN61" s="41" t="str">
        <f t="shared" si="16"/>
        <v>-</v>
      </c>
      <c r="AO61" s="139">
        <f>INDEX('Nutrition Table'!$A$5:$AN$280,$B61+1,'Nutrition Table'!AM$4)</f>
        <v>0</v>
      </c>
      <c r="AP61" s="12" t="str">
        <f>INDEX('Nutrition Table'!$A$5:$AN$280,$B61+1,'Nutrition Table'!AN$4)</f>
        <v xml:space="preserve"> --------------- </v>
      </c>
      <c r="AQ61" s="455">
        <f>($C61/INDEX('Nutrition Table'!$A$5:$AO$280,$B61+1,2))*(INDEX('Nutrition Table'!$A$5:$AO$280,$B61+1,'Nutrition Table'!AO$4))</f>
        <v>0</v>
      </c>
    </row>
    <row r="62" spans="1:43" ht="15.95" customHeight="1" x14ac:dyDescent="0.2">
      <c r="A62" s="312"/>
      <c r="B62" s="77">
        <v>1</v>
      </c>
      <c r="C62" s="78">
        <v>0</v>
      </c>
      <c r="D62" s="25" t="str">
        <f>INDEX('Nutrition Table'!$A$5:$AN$280,$B62+1,'Nutrition Table'!C$4)</f>
        <v>-</v>
      </c>
      <c r="E62" s="12">
        <f>($C62/INDEX('Nutrition Table'!$A$5:$AN$280,$B62+1,2))*(INDEX('Nutrition Table'!$A$5:$AN$280,$B62+1,'Nutrition Table'!D$4))</f>
        <v>0</v>
      </c>
      <c r="F62" s="12">
        <f>($C62/INDEX('Nutrition Table'!$A$5:$AN$280,$B62+1,2))*(INDEX('Nutrition Table'!$A$5:$AN$280,$B62+1,'Nutrition Table'!E$4))</f>
        <v>0</v>
      </c>
      <c r="G62" s="12">
        <f>($C62/INDEX('Nutrition Table'!$A$5:$AN$280,$B62+1,2))*(INDEX('Nutrition Table'!$A$5:$AN$280,$B62+1,'Nutrition Table'!F$4))</f>
        <v>0</v>
      </c>
      <c r="H62" s="16">
        <f>($C62/INDEX('Nutrition Table'!$A$5:$AN$280,$B62+1,2))*(INDEX('Nutrition Table'!$A$5:$AN$280,$B62+1,'Nutrition Table'!G$4))</f>
        <v>0</v>
      </c>
      <c r="I62" s="46">
        <f>($C62/INDEX('Nutrition Table'!$A$5:$AN$280,$B62+1,2))*(INDEX('Nutrition Table'!$A$5:$AN$280,$B62+1,'Nutrition Table'!H$4))</f>
        <v>0</v>
      </c>
      <c r="J62" s="12">
        <f>($C62/INDEX('Nutrition Table'!$A$5:$AN$280,$B62+1,2))*(INDEX('Nutrition Table'!$A$5:$AN$280,$B62+1,'Nutrition Table'!I$4))</f>
        <v>0</v>
      </c>
      <c r="K62" s="12">
        <f>($C62/INDEX('Nutrition Table'!$A$5:$AN$280,$B62+1,2))*(INDEX('Nutrition Table'!$A$5:$AN$280,$B62+1,'Nutrition Table'!J$4))</f>
        <v>0</v>
      </c>
      <c r="L62" s="12">
        <f>($C62/INDEX('Nutrition Table'!$A$5:$AN$280,$B62+1,2))*(INDEX('Nutrition Table'!$A$5:$AN$280,$B62+1,'Nutrition Table'!K$4))</f>
        <v>0</v>
      </c>
      <c r="M62" s="12">
        <f>($C62/INDEX('Nutrition Table'!$A$5:$AN$280,$B62+1,2))*(INDEX('Nutrition Table'!$A$5:$AN$280,$B62+1,'Nutrition Table'!L$4))</f>
        <v>0</v>
      </c>
      <c r="N62" s="12">
        <f>($C62/INDEX('Nutrition Table'!$A$5:$AN$280,$B62+1,2))*(INDEX('Nutrition Table'!$A$5:$AN$280,$B62+1,'Nutrition Table'!M$4))</f>
        <v>0</v>
      </c>
      <c r="O62" s="12">
        <f>($C62/INDEX('Nutrition Table'!$A$5:$AN$280,$B62+1,2))*(INDEX('Nutrition Table'!$A$5:$AN$280,$B62+1,'Nutrition Table'!N$4))</f>
        <v>0</v>
      </c>
      <c r="P62" s="12">
        <f>($C62/INDEX('Nutrition Table'!$A$5:$AN$280,$B62+1,2))*(INDEX('Nutrition Table'!$A$5:$AN$280,$B62+1,'Nutrition Table'!O$4))</f>
        <v>0</v>
      </c>
      <c r="Q62" s="12">
        <f>($C62/INDEX('Nutrition Table'!$A$5:$AN$280,$B62+1,2))*(INDEX('Nutrition Table'!$A$5:$AN$280,$B62+1,'Nutrition Table'!P$4))</f>
        <v>0</v>
      </c>
      <c r="R62" s="12">
        <f>($C62/INDEX('Nutrition Table'!$A$5:$AN$280,$B62+1,2))*(INDEX('Nutrition Table'!$A$5:$AN$280,$B62+1,'Nutrition Table'!Q$4))</f>
        <v>0</v>
      </c>
      <c r="S62" s="12">
        <f>($C62/INDEX('Nutrition Table'!$A$5:$AN$280,$B62+1,2))*(INDEX('Nutrition Table'!$A$5:$AN$280,$B62+1,'Nutrition Table'!R$4))</f>
        <v>0</v>
      </c>
      <c r="T62" s="12">
        <f>($C62/INDEX('Nutrition Table'!$A$5:$AN$280,$B62+1,2))*(INDEX('Nutrition Table'!$A$5:$AN$280,$B62+1,'Nutrition Table'!S$4))</f>
        <v>0</v>
      </c>
      <c r="U62" s="41">
        <f>($C62/INDEX('Nutrition Table'!$A$5:$AN$280,$B62+1,2))*(INDEX('Nutrition Table'!$A$5:$AN$280,$B62+1,'Nutrition Table'!T$4))</f>
        <v>0</v>
      </c>
      <c r="V62" s="12">
        <f>($C62/INDEX('Nutrition Table'!$A$5:$AN$280,$B62+1,2))*(INDEX('Nutrition Table'!$A$5:$AN$280,$B62+1,'Nutrition Table'!U$4))</f>
        <v>0</v>
      </c>
      <c r="W62" s="12">
        <f>($C62/INDEX('Nutrition Table'!$A$5:$AN$280,$B62+1,2))*(INDEX('Nutrition Table'!$A$5:$AN$280,$B62+1,'Nutrition Table'!V$4))</f>
        <v>0</v>
      </c>
      <c r="X62" s="12">
        <f>($C62/INDEX('Nutrition Table'!$A$5:$AN$280,$B62+1,2))*(INDEX('Nutrition Table'!$A$5:$AN$280,$B62+1,'Nutrition Table'!W$4))</f>
        <v>0</v>
      </c>
      <c r="Y62" s="12">
        <f>($C62/INDEX('Nutrition Table'!$A$5:$AN$280,$B62+1,2))*(INDEX('Nutrition Table'!$A$5:$AN$280,$B62+1,'Nutrition Table'!X$4))</f>
        <v>0</v>
      </c>
      <c r="Z62" s="12">
        <f>($C62/INDEX('Nutrition Table'!$A$5:$AN$280,$B62+1,2))*(INDEX('Nutrition Table'!$A$5:$AN$280,$B62+1,'Nutrition Table'!Y$4))</f>
        <v>0</v>
      </c>
      <c r="AA62" s="12">
        <f>($C62/INDEX('Nutrition Table'!$A$5:$AN$280,$B62+1,2))*(INDEX('Nutrition Table'!$A$5:$AN$280,$B62+1,'Nutrition Table'!Z$4))</f>
        <v>0</v>
      </c>
      <c r="AB62" s="12">
        <f>($C62/INDEX('Nutrition Table'!$A$5:$AN$280,$B62+1,2))*(INDEX('Nutrition Table'!$A$5:$AN$280,$B62+1,'Nutrition Table'!AA$4))</f>
        <v>0</v>
      </c>
      <c r="AC62" s="12">
        <f>($C62/INDEX('Nutrition Table'!$A$5:$AN$280,$B62+1,2))*(INDEX('Nutrition Table'!$A$5:$AN$280,$B62+1,'Nutrition Table'!AB$4))</f>
        <v>0</v>
      </c>
      <c r="AD62" s="12">
        <f>($C62/INDEX('Nutrition Table'!$A$5:$AN$280,$B62+1,2))*(INDEX('Nutrition Table'!$A$5:$AN$280,$B62+1,'Nutrition Table'!AC$4))</f>
        <v>0</v>
      </c>
      <c r="AE62" s="41">
        <f>($C62/INDEX('Nutrition Table'!$A$5:$AN$280,$B62+1,2))*(INDEX('Nutrition Table'!$A$5:$AN$280,$B62+1,'Nutrition Table'!AD$4))</f>
        <v>0</v>
      </c>
      <c r="AF62" s="12">
        <f>($C62/INDEX('Nutrition Table'!$A$5:$AN$280,$B62+1,2))*(INDEX('Nutrition Table'!$A$5:$AN$280,$B62+1,'Nutrition Table'!AE$4))</f>
        <v>0</v>
      </c>
      <c r="AG62" s="12">
        <f>($C62/INDEX('Nutrition Table'!$A$5:$AN$280,$B62+1,2))*(INDEX('Nutrition Table'!$A$5:$AN$280,$B62+1,'Nutrition Table'!AF$4))</f>
        <v>0</v>
      </c>
      <c r="AH62" s="41">
        <f>($C62/INDEX('Nutrition Table'!$A$5:$AN$280,$B62+1,2))*(INDEX('Nutrition Table'!$A$5:$AN$280,$B62+1,'Nutrition Table'!AG$4))</f>
        <v>0</v>
      </c>
      <c r="AI62" s="12">
        <f>($C62/INDEX('Nutrition Table'!$A$5:$AN$280,$B62+1,2))*(INDEX('Nutrition Table'!$A$5:$AN$280,$B62+1,'Nutrition Table'!AH$4))</f>
        <v>0</v>
      </c>
      <c r="AJ62" s="12">
        <f>($C62/INDEX('Nutrition Table'!$A$5:$AN$280,$B62+1,2))*(INDEX('Nutrition Table'!$A$5:$AN$280,$B62+1,'Nutrition Table'!AI$4))</f>
        <v>0</v>
      </c>
      <c r="AK62" s="41">
        <f>($C62/INDEX('Nutrition Table'!$A$5:$AN$280,$B62+1,2))*(INDEX('Nutrition Table'!$A$5:$AN$280,$B62+1,'Nutrition Table'!AJ$4))</f>
        <v>0</v>
      </c>
      <c r="AL62" s="12">
        <f>($C62/INDEX('Nutrition Table'!$A$5:$AN$280,$B62+1,2))*(INDEX('Nutrition Table'!$A$5:$AN$280,$B62+1,'Nutrition Table'!AK$4))</f>
        <v>0</v>
      </c>
      <c r="AM62" s="12" t="str">
        <f>INDEX('Nutrition Table'!$A$5:$AN$280,$B62+1,'Nutrition Table'!AL$4)</f>
        <v>-</v>
      </c>
      <c r="AN62" s="41" t="str">
        <f t="shared" si="16"/>
        <v>-</v>
      </c>
      <c r="AO62" s="139">
        <f>INDEX('Nutrition Table'!$A$5:$AN$280,$B62+1,'Nutrition Table'!AM$4)</f>
        <v>0</v>
      </c>
      <c r="AP62" s="12" t="str">
        <f>INDEX('Nutrition Table'!$A$5:$AN$280,$B62+1,'Nutrition Table'!AN$4)</f>
        <v xml:space="preserve"> --------------- </v>
      </c>
      <c r="AQ62" s="455">
        <f>($C62/INDEX('Nutrition Table'!$A$5:$AO$280,$B62+1,2))*(INDEX('Nutrition Table'!$A$5:$AO$280,$B62+1,'Nutrition Table'!AO$4))</f>
        <v>0</v>
      </c>
    </row>
    <row r="63" spans="1:43" ht="15.95" customHeight="1" x14ac:dyDescent="0.2">
      <c r="A63" s="312"/>
      <c r="B63" s="77">
        <v>1</v>
      </c>
      <c r="C63" s="78">
        <v>0</v>
      </c>
      <c r="D63" s="25" t="str">
        <f>INDEX('Nutrition Table'!$A$5:$AN$280,$B63+1,'Nutrition Table'!C$4)</f>
        <v>-</v>
      </c>
      <c r="E63" s="12">
        <f>($C63/INDEX('Nutrition Table'!$A$5:$AN$280,$B63+1,2))*(INDEX('Nutrition Table'!$A$5:$AN$280,$B63+1,'Nutrition Table'!D$4))</f>
        <v>0</v>
      </c>
      <c r="F63" s="12">
        <f>($C63/INDEX('Nutrition Table'!$A$5:$AN$280,$B63+1,2))*(INDEX('Nutrition Table'!$A$5:$AN$280,$B63+1,'Nutrition Table'!E$4))</f>
        <v>0</v>
      </c>
      <c r="G63" s="12">
        <f>($C63/INDEX('Nutrition Table'!$A$5:$AN$280,$B63+1,2))*(INDEX('Nutrition Table'!$A$5:$AN$280,$B63+1,'Nutrition Table'!F$4))</f>
        <v>0</v>
      </c>
      <c r="H63" s="16">
        <f>($C63/INDEX('Nutrition Table'!$A$5:$AN$280,$B63+1,2))*(INDEX('Nutrition Table'!$A$5:$AN$280,$B63+1,'Nutrition Table'!G$4))</f>
        <v>0</v>
      </c>
      <c r="I63" s="46">
        <f>($C63/INDEX('Nutrition Table'!$A$5:$AN$280,$B63+1,2))*(INDEX('Nutrition Table'!$A$5:$AN$280,$B63+1,'Nutrition Table'!H$4))</f>
        <v>0</v>
      </c>
      <c r="J63" s="12">
        <f>($C63/INDEX('Nutrition Table'!$A$5:$AN$280,$B63+1,2))*(INDEX('Nutrition Table'!$A$5:$AN$280,$B63+1,'Nutrition Table'!I$4))</f>
        <v>0</v>
      </c>
      <c r="K63" s="12">
        <f>($C63/INDEX('Nutrition Table'!$A$5:$AN$280,$B63+1,2))*(INDEX('Nutrition Table'!$A$5:$AN$280,$B63+1,'Nutrition Table'!J$4))</f>
        <v>0</v>
      </c>
      <c r="L63" s="12">
        <f>($C63/INDEX('Nutrition Table'!$A$5:$AN$280,$B63+1,2))*(INDEX('Nutrition Table'!$A$5:$AN$280,$B63+1,'Nutrition Table'!K$4))</f>
        <v>0</v>
      </c>
      <c r="M63" s="12">
        <f>($C63/INDEX('Nutrition Table'!$A$5:$AN$280,$B63+1,2))*(INDEX('Nutrition Table'!$A$5:$AN$280,$B63+1,'Nutrition Table'!L$4))</f>
        <v>0</v>
      </c>
      <c r="N63" s="12">
        <f>($C63/INDEX('Nutrition Table'!$A$5:$AN$280,$B63+1,2))*(INDEX('Nutrition Table'!$A$5:$AN$280,$B63+1,'Nutrition Table'!M$4))</f>
        <v>0</v>
      </c>
      <c r="O63" s="12">
        <f>($C63/INDEX('Nutrition Table'!$A$5:$AN$280,$B63+1,2))*(INDEX('Nutrition Table'!$A$5:$AN$280,$B63+1,'Nutrition Table'!N$4))</f>
        <v>0</v>
      </c>
      <c r="P63" s="12">
        <f>($C63/INDEX('Nutrition Table'!$A$5:$AN$280,$B63+1,2))*(INDEX('Nutrition Table'!$A$5:$AN$280,$B63+1,'Nutrition Table'!O$4))</f>
        <v>0</v>
      </c>
      <c r="Q63" s="12">
        <f>($C63/INDEX('Nutrition Table'!$A$5:$AN$280,$B63+1,2))*(INDEX('Nutrition Table'!$A$5:$AN$280,$B63+1,'Nutrition Table'!P$4))</f>
        <v>0</v>
      </c>
      <c r="R63" s="12">
        <f>($C63/INDEX('Nutrition Table'!$A$5:$AN$280,$B63+1,2))*(INDEX('Nutrition Table'!$A$5:$AN$280,$B63+1,'Nutrition Table'!Q$4))</f>
        <v>0</v>
      </c>
      <c r="S63" s="12">
        <f>($C63/INDEX('Nutrition Table'!$A$5:$AN$280,$B63+1,2))*(INDEX('Nutrition Table'!$A$5:$AN$280,$B63+1,'Nutrition Table'!R$4))</f>
        <v>0</v>
      </c>
      <c r="T63" s="12">
        <f>($C63/INDEX('Nutrition Table'!$A$5:$AN$280,$B63+1,2))*(INDEX('Nutrition Table'!$A$5:$AN$280,$B63+1,'Nutrition Table'!S$4))</f>
        <v>0</v>
      </c>
      <c r="U63" s="41">
        <f>($C63/INDEX('Nutrition Table'!$A$5:$AN$280,$B63+1,2))*(INDEX('Nutrition Table'!$A$5:$AN$280,$B63+1,'Nutrition Table'!T$4))</f>
        <v>0</v>
      </c>
      <c r="V63" s="12">
        <f>($C63/INDEX('Nutrition Table'!$A$5:$AN$280,$B63+1,2))*(INDEX('Nutrition Table'!$A$5:$AN$280,$B63+1,'Nutrition Table'!U$4))</f>
        <v>0</v>
      </c>
      <c r="W63" s="12">
        <f>($C63/INDEX('Nutrition Table'!$A$5:$AN$280,$B63+1,2))*(INDEX('Nutrition Table'!$A$5:$AN$280,$B63+1,'Nutrition Table'!V$4))</f>
        <v>0</v>
      </c>
      <c r="X63" s="12">
        <f>($C63/INDEX('Nutrition Table'!$A$5:$AN$280,$B63+1,2))*(INDEX('Nutrition Table'!$A$5:$AN$280,$B63+1,'Nutrition Table'!W$4))</f>
        <v>0</v>
      </c>
      <c r="Y63" s="12">
        <f>($C63/INDEX('Nutrition Table'!$A$5:$AN$280,$B63+1,2))*(INDEX('Nutrition Table'!$A$5:$AN$280,$B63+1,'Nutrition Table'!X$4))</f>
        <v>0</v>
      </c>
      <c r="Z63" s="12">
        <f>($C63/INDEX('Nutrition Table'!$A$5:$AN$280,$B63+1,2))*(INDEX('Nutrition Table'!$A$5:$AN$280,$B63+1,'Nutrition Table'!Y$4))</f>
        <v>0</v>
      </c>
      <c r="AA63" s="12">
        <f>($C63/INDEX('Nutrition Table'!$A$5:$AN$280,$B63+1,2))*(INDEX('Nutrition Table'!$A$5:$AN$280,$B63+1,'Nutrition Table'!Z$4))</f>
        <v>0</v>
      </c>
      <c r="AB63" s="12">
        <f>($C63/INDEX('Nutrition Table'!$A$5:$AN$280,$B63+1,2))*(INDEX('Nutrition Table'!$A$5:$AN$280,$B63+1,'Nutrition Table'!AA$4))</f>
        <v>0</v>
      </c>
      <c r="AC63" s="12">
        <f>($C63/INDEX('Nutrition Table'!$A$5:$AN$280,$B63+1,2))*(INDEX('Nutrition Table'!$A$5:$AN$280,$B63+1,'Nutrition Table'!AB$4))</f>
        <v>0</v>
      </c>
      <c r="AD63" s="12">
        <f>($C63/INDEX('Nutrition Table'!$A$5:$AN$280,$B63+1,2))*(INDEX('Nutrition Table'!$A$5:$AN$280,$B63+1,'Nutrition Table'!AC$4))</f>
        <v>0</v>
      </c>
      <c r="AE63" s="41">
        <f>($C63/INDEX('Nutrition Table'!$A$5:$AN$280,$B63+1,2))*(INDEX('Nutrition Table'!$A$5:$AN$280,$B63+1,'Nutrition Table'!AD$4))</f>
        <v>0</v>
      </c>
      <c r="AF63" s="12">
        <f>($C63/INDEX('Nutrition Table'!$A$5:$AN$280,$B63+1,2))*(INDEX('Nutrition Table'!$A$5:$AN$280,$B63+1,'Nutrition Table'!AE$4))</f>
        <v>0</v>
      </c>
      <c r="AG63" s="12">
        <f>($C63/INDEX('Nutrition Table'!$A$5:$AN$280,$B63+1,2))*(INDEX('Nutrition Table'!$A$5:$AN$280,$B63+1,'Nutrition Table'!AF$4))</f>
        <v>0</v>
      </c>
      <c r="AH63" s="41">
        <f>($C63/INDEX('Nutrition Table'!$A$5:$AN$280,$B63+1,2))*(INDEX('Nutrition Table'!$A$5:$AN$280,$B63+1,'Nutrition Table'!AG$4))</f>
        <v>0</v>
      </c>
      <c r="AI63" s="12">
        <f>($C63/INDEX('Nutrition Table'!$A$5:$AN$280,$B63+1,2))*(INDEX('Nutrition Table'!$A$5:$AN$280,$B63+1,'Nutrition Table'!AH$4))</f>
        <v>0</v>
      </c>
      <c r="AJ63" s="12">
        <f>($C63/INDEX('Nutrition Table'!$A$5:$AN$280,$B63+1,2))*(INDEX('Nutrition Table'!$A$5:$AN$280,$B63+1,'Nutrition Table'!AI$4))</f>
        <v>0</v>
      </c>
      <c r="AK63" s="41">
        <f>($C63/INDEX('Nutrition Table'!$A$5:$AN$280,$B63+1,2))*(INDEX('Nutrition Table'!$A$5:$AN$280,$B63+1,'Nutrition Table'!AJ$4))</f>
        <v>0</v>
      </c>
      <c r="AL63" s="12">
        <f>($C63/INDEX('Nutrition Table'!$A$5:$AN$280,$B63+1,2))*(INDEX('Nutrition Table'!$A$5:$AN$280,$B63+1,'Nutrition Table'!AK$4))</f>
        <v>0</v>
      </c>
      <c r="AM63" s="12" t="str">
        <f>INDEX('Nutrition Table'!$A$5:$AN$280,$B63+1,'Nutrition Table'!AL$4)</f>
        <v>-</v>
      </c>
      <c r="AN63" s="41" t="str">
        <f t="shared" si="16"/>
        <v>-</v>
      </c>
      <c r="AO63" s="139">
        <f>INDEX('Nutrition Table'!$A$5:$AN$280,$B63+1,'Nutrition Table'!AM$4)</f>
        <v>0</v>
      </c>
      <c r="AP63" s="12" t="str">
        <f>INDEX('Nutrition Table'!$A$5:$AN$280,$B63+1,'Nutrition Table'!AN$4)</f>
        <v xml:space="preserve"> --------------- </v>
      </c>
      <c r="AQ63" s="455">
        <f>($C63/INDEX('Nutrition Table'!$A$5:$AO$280,$B63+1,2))*(INDEX('Nutrition Table'!$A$5:$AO$280,$B63+1,'Nutrition Table'!AO$4))</f>
        <v>0</v>
      </c>
    </row>
    <row r="64" spans="1:43" ht="15.95" customHeight="1" x14ac:dyDescent="0.2">
      <c r="A64" s="312"/>
      <c r="B64" s="77">
        <v>1</v>
      </c>
      <c r="C64" s="78">
        <v>0</v>
      </c>
      <c r="D64" s="25" t="str">
        <f>INDEX('Nutrition Table'!$A$5:$AN$280,$B64+1,'Nutrition Table'!C$4)</f>
        <v>-</v>
      </c>
      <c r="E64" s="12">
        <f>($C64/INDEX('Nutrition Table'!$A$5:$AN$280,$B64+1,2))*(INDEX('Nutrition Table'!$A$5:$AN$280,$B64+1,'Nutrition Table'!D$4))</f>
        <v>0</v>
      </c>
      <c r="F64" s="12">
        <f>($C64/INDEX('Nutrition Table'!$A$5:$AN$280,$B64+1,2))*(INDEX('Nutrition Table'!$A$5:$AN$280,$B64+1,'Nutrition Table'!E$4))</f>
        <v>0</v>
      </c>
      <c r="G64" s="12">
        <f>($C64/INDEX('Nutrition Table'!$A$5:$AN$280,$B64+1,2))*(INDEX('Nutrition Table'!$A$5:$AN$280,$B64+1,'Nutrition Table'!F$4))</f>
        <v>0</v>
      </c>
      <c r="H64" s="16">
        <f>($C64/INDEX('Nutrition Table'!$A$5:$AN$280,$B64+1,2))*(INDEX('Nutrition Table'!$A$5:$AN$280,$B64+1,'Nutrition Table'!G$4))</f>
        <v>0</v>
      </c>
      <c r="I64" s="46">
        <f>($C64/INDEX('Nutrition Table'!$A$5:$AN$280,$B64+1,2))*(INDEX('Nutrition Table'!$A$5:$AN$280,$B64+1,'Nutrition Table'!H$4))</f>
        <v>0</v>
      </c>
      <c r="J64" s="12">
        <f>($C64/INDEX('Nutrition Table'!$A$5:$AN$280,$B64+1,2))*(INDEX('Nutrition Table'!$A$5:$AN$280,$B64+1,'Nutrition Table'!I$4))</f>
        <v>0</v>
      </c>
      <c r="K64" s="12">
        <f>($C64/INDEX('Nutrition Table'!$A$5:$AN$280,$B64+1,2))*(INDEX('Nutrition Table'!$A$5:$AN$280,$B64+1,'Nutrition Table'!J$4))</f>
        <v>0</v>
      </c>
      <c r="L64" s="12">
        <f>($C64/INDEX('Nutrition Table'!$A$5:$AN$280,$B64+1,2))*(INDEX('Nutrition Table'!$A$5:$AN$280,$B64+1,'Nutrition Table'!K$4))</f>
        <v>0</v>
      </c>
      <c r="M64" s="12">
        <f>($C64/INDEX('Nutrition Table'!$A$5:$AN$280,$B64+1,2))*(INDEX('Nutrition Table'!$A$5:$AN$280,$B64+1,'Nutrition Table'!L$4))</f>
        <v>0</v>
      </c>
      <c r="N64" s="12">
        <f>($C64/INDEX('Nutrition Table'!$A$5:$AN$280,$B64+1,2))*(INDEX('Nutrition Table'!$A$5:$AN$280,$B64+1,'Nutrition Table'!M$4))</f>
        <v>0</v>
      </c>
      <c r="O64" s="12">
        <f>($C64/INDEX('Nutrition Table'!$A$5:$AN$280,$B64+1,2))*(INDEX('Nutrition Table'!$A$5:$AN$280,$B64+1,'Nutrition Table'!N$4))</f>
        <v>0</v>
      </c>
      <c r="P64" s="12">
        <f>($C64/INDEX('Nutrition Table'!$A$5:$AN$280,$B64+1,2))*(INDEX('Nutrition Table'!$A$5:$AN$280,$B64+1,'Nutrition Table'!O$4))</f>
        <v>0</v>
      </c>
      <c r="Q64" s="12">
        <f>($C64/INDEX('Nutrition Table'!$A$5:$AN$280,$B64+1,2))*(INDEX('Nutrition Table'!$A$5:$AN$280,$B64+1,'Nutrition Table'!P$4))</f>
        <v>0</v>
      </c>
      <c r="R64" s="12">
        <f>($C64/INDEX('Nutrition Table'!$A$5:$AN$280,$B64+1,2))*(INDEX('Nutrition Table'!$A$5:$AN$280,$B64+1,'Nutrition Table'!Q$4))</f>
        <v>0</v>
      </c>
      <c r="S64" s="12">
        <f>($C64/INDEX('Nutrition Table'!$A$5:$AN$280,$B64+1,2))*(INDEX('Nutrition Table'!$A$5:$AN$280,$B64+1,'Nutrition Table'!R$4))</f>
        <v>0</v>
      </c>
      <c r="T64" s="12">
        <f>($C64/INDEX('Nutrition Table'!$A$5:$AN$280,$B64+1,2))*(INDEX('Nutrition Table'!$A$5:$AN$280,$B64+1,'Nutrition Table'!S$4))</f>
        <v>0</v>
      </c>
      <c r="U64" s="41">
        <f>($C64/INDEX('Nutrition Table'!$A$5:$AN$280,$B64+1,2))*(INDEX('Nutrition Table'!$A$5:$AN$280,$B64+1,'Nutrition Table'!T$4))</f>
        <v>0</v>
      </c>
      <c r="V64" s="12">
        <f>($C64/INDEX('Nutrition Table'!$A$5:$AN$280,$B64+1,2))*(INDEX('Nutrition Table'!$A$5:$AN$280,$B64+1,'Nutrition Table'!U$4))</f>
        <v>0</v>
      </c>
      <c r="W64" s="12">
        <f>($C64/INDEX('Nutrition Table'!$A$5:$AN$280,$B64+1,2))*(INDEX('Nutrition Table'!$A$5:$AN$280,$B64+1,'Nutrition Table'!V$4))</f>
        <v>0</v>
      </c>
      <c r="X64" s="12">
        <f>($C64/INDEX('Nutrition Table'!$A$5:$AN$280,$B64+1,2))*(INDEX('Nutrition Table'!$A$5:$AN$280,$B64+1,'Nutrition Table'!W$4))</f>
        <v>0</v>
      </c>
      <c r="Y64" s="12">
        <f>($C64/INDEX('Nutrition Table'!$A$5:$AN$280,$B64+1,2))*(INDEX('Nutrition Table'!$A$5:$AN$280,$B64+1,'Nutrition Table'!X$4))</f>
        <v>0</v>
      </c>
      <c r="Z64" s="12">
        <f>($C64/INDEX('Nutrition Table'!$A$5:$AN$280,$B64+1,2))*(INDEX('Nutrition Table'!$A$5:$AN$280,$B64+1,'Nutrition Table'!Y$4))</f>
        <v>0</v>
      </c>
      <c r="AA64" s="12">
        <f>($C64/INDEX('Nutrition Table'!$A$5:$AN$280,$B64+1,2))*(INDEX('Nutrition Table'!$A$5:$AN$280,$B64+1,'Nutrition Table'!Z$4))</f>
        <v>0</v>
      </c>
      <c r="AB64" s="12">
        <f>($C64/INDEX('Nutrition Table'!$A$5:$AN$280,$B64+1,2))*(INDEX('Nutrition Table'!$A$5:$AN$280,$B64+1,'Nutrition Table'!AA$4))</f>
        <v>0</v>
      </c>
      <c r="AC64" s="12">
        <f>($C64/INDEX('Nutrition Table'!$A$5:$AN$280,$B64+1,2))*(INDEX('Nutrition Table'!$A$5:$AN$280,$B64+1,'Nutrition Table'!AB$4))</f>
        <v>0</v>
      </c>
      <c r="AD64" s="12">
        <f>($C64/INDEX('Nutrition Table'!$A$5:$AN$280,$B64+1,2))*(INDEX('Nutrition Table'!$A$5:$AN$280,$B64+1,'Nutrition Table'!AC$4))</f>
        <v>0</v>
      </c>
      <c r="AE64" s="41">
        <f>($C64/INDEX('Nutrition Table'!$A$5:$AN$280,$B64+1,2))*(INDEX('Nutrition Table'!$A$5:$AN$280,$B64+1,'Nutrition Table'!AD$4))</f>
        <v>0</v>
      </c>
      <c r="AF64" s="12">
        <f>($C64/INDEX('Nutrition Table'!$A$5:$AN$280,$B64+1,2))*(INDEX('Nutrition Table'!$A$5:$AN$280,$B64+1,'Nutrition Table'!AE$4))</f>
        <v>0</v>
      </c>
      <c r="AG64" s="12">
        <f>($C64/INDEX('Nutrition Table'!$A$5:$AN$280,$B64+1,2))*(INDEX('Nutrition Table'!$A$5:$AN$280,$B64+1,'Nutrition Table'!AF$4))</f>
        <v>0</v>
      </c>
      <c r="AH64" s="41">
        <f>($C64/INDEX('Nutrition Table'!$A$5:$AN$280,$B64+1,2))*(INDEX('Nutrition Table'!$A$5:$AN$280,$B64+1,'Nutrition Table'!AG$4))</f>
        <v>0</v>
      </c>
      <c r="AI64" s="12">
        <f>($C64/INDEX('Nutrition Table'!$A$5:$AN$280,$B64+1,2))*(INDEX('Nutrition Table'!$A$5:$AN$280,$B64+1,'Nutrition Table'!AH$4))</f>
        <v>0</v>
      </c>
      <c r="AJ64" s="12">
        <f>($C64/INDEX('Nutrition Table'!$A$5:$AN$280,$B64+1,2))*(INDEX('Nutrition Table'!$A$5:$AN$280,$B64+1,'Nutrition Table'!AI$4))</f>
        <v>0</v>
      </c>
      <c r="AK64" s="41">
        <f>($C64/INDEX('Nutrition Table'!$A$5:$AN$280,$B64+1,2))*(INDEX('Nutrition Table'!$A$5:$AN$280,$B64+1,'Nutrition Table'!AJ$4))</f>
        <v>0</v>
      </c>
      <c r="AL64" s="12">
        <f>($C64/INDEX('Nutrition Table'!$A$5:$AN$280,$B64+1,2))*(INDEX('Nutrition Table'!$A$5:$AN$280,$B64+1,'Nutrition Table'!AK$4))</f>
        <v>0</v>
      </c>
      <c r="AM64" s="12" t="str">
        <f>INDEX('Nutrition Table'!$A$5:$AN$280,$B64+1,'Nutrition Table'!AL$4)</f>
        <v>-</v>
      </c>
      <c r="AN64" s="41" t="str">
        <f t="shared" si="16"/>
        <v>-</v>
      </c>
      <c r="AO64" s="139">
        <f>INDEX('Nutrition Table'!$A$5:$AN$280,$B64+1,'Nutrition Table'!AM$4)</f>
        <v>0</v>
      </c>
      <c r="AP64" s="12" t="str">
        <f>INDEX('Nutrition Table'!$A$5:$AN$280,$B64+1,'Nutrition Table'!AN$4)</f>
        <v xml:space="preserve"> --------------- </v>
      </c>
      <c r="AQ64" s="455">
        <f>($C64/INDEX('Nutrition Table'!$A$5:$AO$280,$B64+1,2))*(INDEX('Nutrition Table'!$A$5:$AO$280,$B64+1,'Nutrition Table'!AO$4))</f>
        <v>0</v>
      </c>
    </row>
    <row r="65" spans="1:43" ht="15.95" customHeight="1" x14ac:dyDescent="0.2">
      <c r="A65" s="312"/>
      <c r="B65" s="77">
        <v>1</v>
      </c>
      <c r="C65" s="78">
        <v>0</v>
      </c>
      <c r="D65" s="25" t="str">
        <f>INDEX('Nutrition Table'!$A$5:$AN$280,$B65+1,'Nutrition Table'!C$4)</f>
        <v>-</v>
      </c>
      <c r="E65" s="12">
        <f>($C65/INDEX('Nutrition Table'!$A$5:$AN$280,$B65+1,2))*(INDEX('Nutrition Table'!$A$5:$AN$280,$B65+1,'Nutrition Table'!D$4))</f>
        <v>0</v>
      </c>
      <c r="F65" s="12">
        <f>($C65/INDEX('Nutrition Table'!$A$5:$AN$280,$B65+1,2))*(INDEX('Nutrition Table'!$A$5:$AN$280,$B65+1,'Nutrition Table'!E$4))</f>
        <v>0</v>
      </c>
      <c r="G65" s="12">
        <f>($C65/INDEX('Nutrition Table'!$A$5:$AN$280,$B65+1,2))*(INDEX('Nutrition Table'!$A$5:$AN$280,$B65+1,'Nutrition Table'!F$4))</f>
        <v>0</v>
      </c>
      <c r="H65" s="16">
        <f>($C65/INDEX('Nutrition Table'!$A$5:$AN$280,$B65+1,2))*(INDEX('Nutrition Table'!$A$5:$AN$280,$B65+1,'Nutrition Table'!G$4))</f>
        <v>0</v>
      </c>
      <c r="I65" s="46">
        <f>($C65/INDEX('Nutrition Table'!$A$5:$AN$280,$B65+1,2))*(INDEX('Nutrition Table'!$A$5:$AN$280,$B65+1,'Nutrition Table'!H$4))</f>
        <v>0</v>
      </c>
      <c r="J65" s="12">
        <f>($C65/INDEX('Nutrition Table'!$A$5:$AN$280,$B65+1,2))*(INDEX('Nutrition Table'!$A$5:$AN$280,$B65+1,'Nutrition Table'!I$4))</f>
        <v>0</v>
      </c>
      <c r="K65" s="12">
        <f>($C65/INDEX('Nutrition Table'!$A$5:$AN$280,$B65+1,2))*(INDEX('Nutrition Table'!$A$5:$AN$280,$B65+1,'Nutrition Table'!J$4))</f>
        <v>0</v>
      </c>
      <c r="L65" s="12">
        <f>($C65/INDEX('Nutrition Table'!$A$5:$AN$280,$B65+1,2))*(INDEX('Nutrition Table'!$A$5:$AN$280,$B65+1,'Nutrition Table'!K$4))</f>
        <v>0</v>
      </c>
      <c r="M65" s="12">
        <f>($C65/INDEX('Nutrition Table'!$A$5:$AN$280,$B65+1,2))*(INDEX('Nutrition Table'!$A$5:$AN$280,$B65+1,'Nutrition Table'!L$4))</f>
        <v>0</v>
      </c>
      <c r="N65" s="12">
        <f>($C65/INDEX('Nutrition Table'!$A$5:$AN$280,$B65+1,2))*(INDEX('Nutrition Table'!$A$5:$AN$280,$B65+1,'Nutrition Table'!M$4))</f>
        <v>0</v>
      </c>
      <c r="O65" s="12">
        <f>($C65/INDEX('Nutrition Table'!$A$5:$AN$280,$B65+1,2))*(INDEX('Nutrition Table'!$A$5:$AN$280,$B65+1,'Nutrition Table'!N$4))</f>
        <v>0</v>
      </c>
      <c r="P65" s="12">
        <f>($C65/INDEX('Nutrition Table'!$A$5:$AN$280,$B65+1,2))*(INDEX('Nutrition Table'!$A$5:$AN$280,$B65+1,'Nutrition Table'!O$4))</f>
        <v>0</v>
      </c>
      <c r="Q65" s="12">
        <f>($C65/INDEX('Nutrition Table'!$A$5:$AN$280,$B65+1,2))*(INDEX('Nutrition Table'!$A$5:$AN$280,$B65+1,'Nutrition Table'!P$4))</f>
        <v>0</v>
      </c>
      <c r="R65" s="12">
        <f>($C65/INDEX('Nutrition Table'!$A$5:$AN$280,$B65+1,2))*(INDEX('Nutrition Table'!$A$5:$AN$280,$B65+1,'Nutrition Table'!Q$4))</f>
        <v>0</v>
      </c>
      <c r="S65" s="12">
        <f>($C65/INDEX('Nutrition Table'!$A$5:$AN$280,$B65+1,2))*(INDEX('Nutrition Table'!$A$5:$AN$280,$B65+1,'Nutrition Table'!R$4))</f>
        <v>0</v>
      </c>
      <c r="T65" s="12">
        <f>($C65/INDEX('Nutrition Table'!$A$5:$AN$280,$B65+1,2))*(INDEX('Nutrition Table'!$A$5:$AN$280,$B65+1,'Nutrition Table'!S$4))</f>
        <v>0</v>
      </c>
      <c r="U65" s="41">
        <f>($C65/INDEX('Nutrition Table'!$A$5:$AN$280,$B65+1,2))*(INDEX('Nutrition Table'!$A$5:$AN$280,$B65+1,'Nutrition Table'!T$4))</f>
        <v>0</v>
      </c>
      <c r="V65" s="12">
        <f>($C65/INDEX('Nutrition Table'!$A$5:$AN$280,$B65+1,2))*(INDEX('Nutrition Table'!$A$5:$AN$280,$B65+1,'Nutrition Table'!U$4))</f>
        <v>0</v>
      </c>
      <c r="W65" s="12">
        <f>($C65/INDEX('Nutrition Table'!$A$5:$AN$280,$B65+1,2))*(INDEX('Nutrition Table'!$A$5:$AN$280,$B65+1,'Nutrition Table'!V$4))</f>
        <v>0</v>
      </c>
      <c r="X65" s="12">
        <f>($C65/INDEX('Nutrition Table'!$A$5:$AN$280,$B65+1,2))*(INDEX('Nutrition Table'!$A$5:$AN$280,$B65+1,'Nutrition Table'!W$4))</f>
        <v>0</v>
      </c>
      <c r="Y65" s="12">
        <f>($C65/INDEX('Nutrition Table'!$A$5:$AN$280,$B65+1,2))*(INDEX('Nutrition Table'!$A$5:$AN$280,$B65+1,'Nutrition Table'!X$4))</f>
        <v>0</v>
      </c>
      <c r="Z65" s="12">
        <f>($C65/INDEX('Nutrition Table'!$A$5:$AN$280,$B65+1,2))*(INDEX('Nutrition Table'!$A$5:$AN$280,$B65+1,'Nutrition Table'!Y$4))</f>
        <v>0</v>
      </c>
      <c r="AA65" s="12">
        <f>($C65/INDEX('Nutrition Table'!$A$5:$AN$280,$B65+1,2))*(INDEX('Nutrition Table'!$A$5:$AN$280,$B65+1,'Nutrition Table'!Z$4))</f>
        <v>0</v>
      </c>
      <c r="AB65" s="12">
        <f>($C65/INDEX('Nutrition Table'!$A$5:$AN$280,$B65+1,2))*(INDEX('Nutrition Table'!$A$5:$AN$280,$B65+1,'Nutrition Table'!AA$4))</f>
        <v>0</v>
      </c>
      <c r="AC65" s="12">
        <f>($C65/INDEX('Nutrition Table'!$A$5:$AN$280,$B65+1,2))*(INDEX('Nutrition Table'!$A$5:$AN$280,$B65+1,'Nutrition Table'!AB$4))</f>
        <v>0</v>
      </c>
      <c r="AD65" s="12">
        <f>($C65/INDEX('Nutrition Table'!$A$5:$AN$280,$B65+1,2))*(INDEX('Nutrition Table'!$A$5:$AN$280,$B65+1,'Nutrition Table'!AC$4))</f>
        <v>0</v>
      </c>
      <c r="AE65" s="41">
        <f>($C65/INDEX('Nutrition Table'!$A$5:$AN$280,$B65+1,2))*(INDEX('Nutrition Table'!$A$5:$AN$280,$B65+1,'Nutrition Table'!AD$4))</f>
        <v>0</v>
      </c>
      <c r="AF65" s="12">
        <f>($C65/INDEX('Nutrition Table'!$A$5:$AN$280,$B65+1,2))*(INDEX('Nutrition Table'!$A$5:$AN$280,$B65+1,'Nutrition Table'!AE$4))</f>
        <v>0</v>
      </c>
      <c r="AG65" s="12">
        <f>($C65/INDEX('Nutrition Table'!$A$5:$AN$280,$B65+1,2))*(INDEX('Nutrition Table'!$A$5:$AN$280,$B65+1,'Nutrition Table'!AF$4))</f>
        <v>0</v>
      </c>
      <c r="AH65" s="41">
        <f>($C65/INDEX('Nutrition Table'!$A$5:$AN$280,$B65+1,2))*(INDEX('Nutrition Table'!$A$5:$AN$280,$B65+1,'Nutrition Table'!AG$4))</f>
        <v>0</v>
      </c>
      <c r="AI65" s="12">
        <f>($C65/INDEX('Nutrition Table'!$A$5:$AN$280,$B65+1,2))*(INDEX('Nutrition Table'!$A$5:$AN$280,$B65+1,'Nutrition Table'!AH$4))</f>
        <v>0</v>
      </c>
      <c r="AJ65" s="12">
        <f>($C65/INDEX('Nutrition Table'!$A$5:$AN$280,$B65+1,2))*(INDEX('Nutrition Table'!$A$5:$AN$280,$B65+1,'Nutrition Table'!AI$4))</f>
        <v>0</v>
      </c>
      <c r="AK65" s="41">
        <f>($C65/INDEX('Nutrition Table'!$A$5:$AN$280,$B65+1,2))*(INDEX('Nutrition Table'!$A$5:$AN$280,$B65+1,'Nutrition Table'!AJ$4))</f>
        <v>0</v>
      </c>
      <c r="AL65" s="12">
        <f>($C65/INDEX('Nutrition Table'!$A$5:$AN$280,$B65+1,2))*(INDEX('Nutrition Table'!$A$5:$AN$280,$B65+1,'Nutrition Table'!AK$4))</f>
        <v>0</v>
      </c>
      <c r="AM65" s="12" t="str">
        <f>INDEX('Nutrition Table'!$A$5:$AN$280,$B65+1,'Nutrition Table'!AL$4)</f>
        <v>-</v>
      </c>
      <c r="AN65" s="41" t="str">
        <f t="shared" si="16"/>
        <v>-</v>
      </c>
      <c r="AO65" s="139">
        <f>INDEX('Nutrition Table'!$A$5:$AN$280,$B65+1,'Nutrition Table'!AM$4)</f>
        <v>0</v>
      </c>
      <c r="AP65" s="12" t="str">
        <f>INDEX('Nutrition Table'!$A$5:$AN$280,$B65+1,'Nutrition Table'!AN$4)</f>
        <v xml:space="preserve"> --------------- </v>
      </c>
      <c r="AQ65" s="455">
        <f>($C65/INDEX('Nutrition Table'!$A$5:$AO$280,$B65+1,2))*(INDEX('Nutrition Table'!$A$5:$AO$280,$B65+1,'Nutrition Table'!AO$4))</f>
        <v>0</v>
      </c>
    </row>
    <row r="66" spans="1:43" ht="15.95" customHeight="1" x14ac:dyDescent="0.2">
      <c r="A66" s="312"/>
      <c r="B66" s="77">
        <v>1</v>
      </c>
      <c r="C66" s="78">
        <v>0</v>
      </c>
      <c r="D66" s="25" t="str">
        <f>INDEX('Nutrition Table'!$A$5:$AN$280,$B66+1,'Nutrition Table'!C$4)</f>
        <v>-</v>
      </c>
      <c r="E66" s="12">
        <f>($C66/INDEX('Nutrition Table'!$A$5:$AN$280,$B66+1,2))*(INDEX('Nutrition Table'!$A$5:$AN$280,$B66+1,'Nutrition Table'!D$4))</f>
        <v>0</v>
      </c>
      <c r="F66" s="12">
        <f>($C66/INDEX('Nutrition Table'!$A$5:$AN$280,$B66+1,2))*(INDEX('Nutrition Table'!$A$5:$AN$280,$B66+1,'Nutrition Table'!E$4))</f>
        <v>0</v>
      </c>
      <c r="G66" s="12">
        <f>($C66/INDEX('Nutrition Table'!$A$5:$AN$280,$B66+1,2))*(INDEX('Nutrition Table'!$A$5:$AN$280,$B66+1,'Nutrition Table'!F$4))</f>
        <v>0</v>
      </c>
      <c r="H66" s="16">
        <f>($C66/INDEX('Nutrition Table'!$A$5:$AN$280,$B66+1,2))*(INDEX('Nutrition Table'!$A$5:$AN$280,$B66+1,'Nutrition Table'!G$4))</f>
        <v>0</v>
      </c>
      <c r="I66" s="46">
        <f>($C66/INDEX('Nutrition Table'!$A$5:$AN$280,$B66+1,2))*(INDEX('Nutrition Table'!$A$5:$AN$280,$B66+1,'Nutrition Table'!H$4))</f>
        <v>0</v>
      </c>
      <c r="J66" s="12">
        <f>($C66/INDEX('Nutrition Table'!$A$5:$AN$280,$B66+1,2))*(INDEX('Nutrition Table'!$A$5:$AN$280,$B66+1,'Nutrition Table'!I$4))</f>
        <v>0</v>
      </c>
      <c r="K66" s="12">
        <f>($C66/INDEX('Nutrition Table'!$A$5:$AN$280,$B66+1,2))*(INDEX('Nutrition Table'!$A$5:$AN$280,$B66+1,'Nutrition Table'!J$4))</f>
        <v>0</v>
      </c>
      <c r="L66" s="12">
        <f>($C66/INDEX('Nutrition Table'!$A$5:$AN$280,$B66+1,2))*(INDEX('Nutrition Table'!$A$5:$AN$280,$B66+1,'Nutrition Table'!K$4))</f>
        <v>0</v>
      </c>
      <c r="M66" s="12">
        <f>($C66/INDEX('Nutrition Table'!$A$5:$AN$280,$B66+1,2))*(INDEX('Nutrition Table'!$A$5:$AN$280,$B66+1,'Nutrition Table'!L$4))</f>
        <v>0</v>
      </c>
      <c r="N66" s="12">
        <f>($C66/INDEX('Nutrition Table'!$A$5:$AN$280,$B66+1,2))*(INDEX('Nutrition Table'!$A$5:$AN$280,$B66+1,'Nutrition Table'!M$4))</f>
        <v>0</v>
      </c>
      <c r="O66" s="12">
        <f>($C66/INDEX('Nutrition Table'!$A$5:$AN$280,$B66+1,2))*(INDEX('Nutrition Table'!$A$5:$AN$280,$B66+1,'Nutrition Table'!N$4))</f>
        <v>0</v>
      </c>
      <c r="P66" s="12">
        <f>($C66/INDEX('Nutrition Table'!$A$5:$AN$280,$B66+1,2))*(INDEX('Nutrition Table'!$A$5:$AN$280,$B66+1,'Nutrition Table'!O$4))</f>
        <v>0</v>
      </c>
      <c r="Q66" s="12">
        <f>($C66/INDEX('Nutrition Table'!$A$5:$AN$280,$B66+1,2))*(INDEX('Nutrition Table'!$A$5:$AN$280,$B66+1,'Nutrition Table'!P$4))</f>
        <v>0</v>
      </c>
      <c r="R66" s="12">
        <f>($C66/INDEX('Nutrition Table'!$A$5:$AN$280,$B66+1,2))*(INDEX('Nutrition Table'!$A$5:$AN$280,$B66+1,'Nutrition Table'!Q$4))</f>
        <v>0</v>
      </c>
      <c r="S66" s="12">
        <f>($C66/INDEX('Nutrition Table'!$A$5:$AN$280,$B66+1,2))*(INDEX('Nutrition Table'!$A$5:$AN$280,$B66+1,'Nutrition Table'!R$4))</f>
        <v>0</v>
      </c>
      <c r="T66" s="12">
        <f>($C66/INDEX('Nutrition Table'!$A$5:$AN$280,$B66+1,2))*(INDEX('Nutrition Table'!$A$5:$AN$280,$B66+1,'Nutrition Table'!S$4))</f>
        <v>0</v>
      </c>
      <c r="U66" s="41">
        <f>($C66/INDEX('Nutrition Table'!$A$5:$AN$280,$B66+1,2))*(INDEX('Nutrition Table'!$A$5:$AN$280,$B66+1,'Nutrition Table'!T$4))</f>
        <v>0</v>
      </c>
      <c r="V66" s="12">
        <f>($C66/INDEX('Nutrition Table'!$A$5:$AN$280,$B66+1,2))*(INDEX('Nutrition Table'!$A$5:$AN$280,$B66+1,'Nutrition Table'!U$4))</f>
        <v>0</v>
      </c>
      <c r="W66" s="12">
        <f>($C66/INDEX('Nutrition Table'!$A$5:$AN$280,$B66+1,2))*(INDEX('Nutrition Table'!$A$5:$AN$280,$B66+1,'Nutrition Table'!V$4))</f>
        <v>0</v>
      </c>
      <c r="X66" s="12">
        <f>($C66/INDEX('Nutrition Table'!$A$5:$AN$280,$B66+1,2))*(INDEX('Nutrition Table'!$A$5:$AN$280,$B66+1,'Nutrition Table'!W$4))</f>
        <v>0</v>
      </c>
      <c r="Y66" s="12">
        <f>($C66/INDEX('Nutrition Table'!$A$5:$AN$280,$B66+1,2))*(INDEX('Nutrition Table'!$A$5:$AN$280,$B66+1,'Nutrition Table'!X$4))</f>
        <v>0</v>
      </c>
      <c r="Z66" s="12">
        <f>($C66/INDEX('Nutrition Table'!$A$5:$AN$280,$B66+1,2))*(INDEX('Nutrition Table'!$A$5:$AN$280,$B66+1,'Nutrition Table'!Y$4))</f>
        <v>0</v>
      </c>
      <c r="AA66" s="12">
        <f>($C66/INDEX('Nutrition Table'!$A$5:$AN$280,$B66+1,2))*(INDEX('Nutrition Table'!$A$5:$AN$280,$B66+1,'Nutrition Table'!Z$4))</f>
        <v>0</v>
      </c>
      <c r="AB66" s="12">
        <f>($C66/INDEX('Nutrition Table'!$A$5:$AN$280,$B66+1,2))*(INDEX('Nutrition Table'!$A$5:$AN$280,$B66+1,'Nutrition Table'!AA$4))</f>
        <v>0</v>
      </c>
      <c r="AC66" s="12">
        <f>($C66/INDEX('Nutrition Table'!$A$5:$AN$280,$B66+1,2))*(INDEX('Nutrition Table'!$A$5:$AN$280,$B66+1,'Nutrition Table'!AB$4))</f>
        <v>0</v>
      </c>
      <c r="AD66" s="12">
        <f>($C66/INDEX('Nutrition Table'!$A$5:$AN$280,$B66+1,2))*(INDEX('Nutrition Table'!$A$5:$AN$280,$B66+1,'Nutrition Table'!AC$4))</f>
        <v>0</v>
      </c>
      <c r="AE66" s="41">
        <f>($C66/INDEX('Nutrition Table'!$A$5:$AN$280,$B66+1,2))*(INDEX('Nutrition Table'!$A$5:$AN$280,$B66+1,'Nutrition Table'!AD$4))</f>
        <v>0</v>
      </c>
      <c r="AF66" s="12">
        <f>($C66/INDEX('Nutrition Table'!$A$5:$AN$280,$B66+1,2))*(INDEX('Nutrition Table'!$A$5:$AN$280,$B66+1,'Nutrition Table'!AE$4))</f>
        <v>0</v>
      </c>
      <c r="AG66" s="12">
        <f>($C66/INDEX('Nutrition Table'!$A$5:$AN$280,$B66+1,2))*(INDEX('Nutrition Table'!$A$5:$AN$280,$B66+1,'Nutrition Table'!AF$4))</f>
        <v>0</v>
      </c>
      <c r="AH66" s="41">
        <f>($C66/INDEX('Nutrition Table'!$A$5:$AN$280,$B66+1,2))*(INDEX('Nutrition Table'!$A$5:$AN$280,$B66+1,'Nutrition Table'!AG$4))</f>
        <v>0</v>
      </c>
      <c r="AI66" s="12">
        <f>($C66/INDEX('Nutrition Table'!$A$5:$AN$280,$B66+1,2))*(INDEX('Nutrition Table'!$A$5:$AN$280,$B66+1,'Nutrition Table'!AH$4))</f>
        <v>0</v>
      </c>
      <c r="AJ66" s="12">
        <f>($C66/INDEX('Nutrition Table'!$A$5:$AN$280,$B66+1,2))*(INDEX('Nutrition Table'!$A$5:$AN$280,$B66+1,'Nutrition Table'!AI$4))</f>
        <v>0</v>
      </c>
      <c r="AK66" s="41">
        <f>($C66/INDEX('Nutrition Table'!$A$5:$AN$280,$B66+1,2))*(INDEX('Nutrition Table'!$A$5:$AN$280,$B66+1,'Nutrition Table'!AJ$4))</f>
        <v>0</v>
      </c>
      <c r="AL66" s="12">
        <f>($C66/INDEX('Nutrition Table'!$A$5:$AN$280,$B66+1,2))*(INDEX('Nutrition Table'!$A$5:$AN$280,$B66+1,'Nutrition Table'!AK$4))</f>
        <v>0</v>
      </c>
      <c r="AM66" s="12" t="str">
        <f>INDEX('Nutrition Table'!$A$5:$AN$280,$B66+1,'Nutrition Table'!AL$4)</f>
        <v>-</v>
      </c>
      <c r="AN66" s="41" t="str">
        <f t="shared" si="16"/>
        <v>-</v>
      </c>
      <c r="AO66" s="139">
        <f>INDEX('Nutrition Table'!$A$5:$AN$280,$B66+1,'Nutrition Table'!AM$4)</f>
        <v>0</v>
      </c>
      <c r="AP66" s="12" t="str">
        <f>INDEX('Nutrition Table'!$A$5:$AN$280,$B66+1,'Nutrition Table'!AN$4)</f>
        <v xml:space="preserve"> --------------- </v>
      </c>
      <c r="AQ66" s="455">
        <f>($C66/INDEX('Nutrition Table'!$A$5:$AO$280,$B66+1,2))*(INDEX('Nutrition Table'!$A$5:$AO$280,$B66+1,'Nutrition Table'!AO$4))</f>
        <v>0</v>
      </c>
    </row>
    <row r="67" spans="1:43" ht="15.95" customHeight="1" x14ac:dyDescent="0.2">
      <c r="A67" s="312"/>
      <c r="B67" s="4" t="s">
        <v>60</v>
      </c>
      <c r="C67" s="4"/>
      <c r="D67" s="4"/>
      <c r="E67" s="13">
        <f t="shared" ref="E67:AK67" si="17">SUM(E59:E66)</f>
        <v>81.680000000000007</v>
      </c>
      <c r="F67" s="13">
        <f t="shared" si="17"/>
        <v>1.82</v>
      </c>
      <c r="G67" s="13">
        <f t="shared" si="17"/>
        <v>2.19</v>
      </c>
      <c r="H67" s="17">
        <f t="shared" si="17"/>
        <v>7.9300000000000006</v>
      </c>
      <c r="I67" s="100">
        <f t="shared" si="17"/>
        <v>0</v>
      </c>
      <c r="J67" s="101">
        <f t="shared" si="17"/>
        <v>0</v>
      </c>
      <c r="K67" s="101">
        <f t="shared" si="17"/>
        <v>0</v>
      </c>
      <c r="L67" s="101">
        <f t="shared" si="17"/>
        <v>0</v>
      </c>
      <c r="M67" s="101">
        <f t="shared" si="17"/>
        <v>0</v>
      </c>
      <c r="N67" s="101">
        <f t="shared" si="17"/>
        <v>0</v>
      </c>
      <c r="O67" s="101">
        <f t="shared" si="17"/>
        <v>0</v>
      </c>
      <c r="P67" s="101">
        <f t="shared" si="17"/>
        <v>0</v>
      </c>
      <c r="Q67" s="101">
        <f t="shared" si="17"/>
        <v>0</v>
      </c>
      <c r="R67" s="101">
        <f t="shared" si="17"/>
        <v>0</v>
      </c>
      <c r="S67" s="101">
        <f t="shared" si="17"/>
        <v>0</v>
      </c>
      <c r="T67" s="101">
        <f t="shared" si="17"/>
        <v>0</v>
      </c>
      <c r="U67" s="114">
        <f t="shared" si="17"/>
        <v>0</v>
      </c>
      <c r="V67" s="101">
        <f t="shared" si="17"/>
        <v>0</v>
      </c>
      <c r="W67" s="101">
        <f t="shared" si="17"/>
        <v>0</v>
      </c>
      <c r="X67" s="101">
        <f t="shared" si="17"/>
        <v>0</v>
      </c>
      <c r="Y67" s="101">
        <f t="shared" si="17"/>
        <v>0</v>
      </c>
      <c r="Z67" s="101">
        <f t="shared" si="17"/>
        <v>0</v>
      </c>
      <c r="AA67" s="101">
        <f t="shared" si="17"/>
        <v>0</v>
      </c>
      <c r="AB67" s="101">
        <f t="shared" si="17"/>
        <v>0</v>
      </c>
      <c r="AC67" s="101">
        <f t="shared" si="17"/>
        <v>0</v>
      </c>
      <c r="AD67" s="101">
        <f t="shared" si="17"/>
        <v>0</v>
      </c>
      <c r="AE67" s="114">
        <f t="shared" si="17"/>
        <v>0</v>
      </c>
      <c r="AF67" s="101">
        <f t="shared" si="17"/>
        <v>0</v>
      </c>
      <c r="AG67" s="101">
        <f t="shared" si="17"/>
        <v>0.82000000000000006</v>
      </c>
      <c r="AH67" s="114">
        <f t="shared" si="17"/>
        <v>0</v>
      </c>
      <c r="AI67" s="101">
        <f t="shared" si="17"/>
        <v>0</v>
      </c>
      <c r="AJ67" s="101">
        <f t="shared" si="17"/>
        <v>0</v>
      </c>
      <c r="AK67" s="114">
        <f t="shared" si="17"/>
        <v>0</v>
      </c>
      <c r="AL67" s="101">
        <f>SUM(AL59:AL66)</f>
        <v>0</v>
      </c>
      <c r="AM67" s="101">
        <f>100*AN67/(IF(AM59="-",0,G59)+IF(AM60="-",0,G60)+IF(AM61="-",0,G61)+IF(AM62="-",0,G62)+IF(AM63="-",0,G63)+IF(AM64="-",0,G64)+IF(AM65="-",0,G65)+IF(AM66="-",0,G66)+0.0001)</f>
        <v>0</v>
      </c>
      <c r="AN67" s="114">
        <f>SUM(AN59:AN66)</f>
        <v>0</v>
      </c>
      <c r="AO67" s="144"/>
      <c r="AP67" s="101"/>
      <c r="AQ67" s="456">
        <f>SUM(AQ59:AQ66)</f>
        <v>0</v>
      </c>
    </row>
    <row r="68" spans="1:43" ht="15.95" customHeight="1" x14ac:dyDescent="0.2">
      <c r="A68" s="312"/>
      <c r="B68" s="4" t="s">
        <v>61</v>
      </c>
      <c r="C68" s="4"/>
      <c r="D68" s="4"/>
      <c r="E68" s="2"/>
      <c r="F68" s="3">
        <f>IF((F67+G67+H67)&gt;0,F67*4/(F67*4+G67*4+H67*9),0)</f>
        <v>8.3285665255691574E-2</v>
      </c>
      <c r="G68" s="3">
        <f>IF((F67+G67+H67)&gt;0,G67*4/(F67*4+G67*4+H67*9),0)</f>
        <v>0.10021736643404645</v>
      </c>
      <c r="H68" s="5">
        <f>IF((F67+G67+H67)&gt;0,H67*9/(F67*4+G67*4+H67*9),0)</f>
        <v>0.81649696831026208</v>
      </c>
      <c r="I68" s="103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102"/>
      <c r="V68" s="90"/>
      <c r="W68" s="90"/>
      <c r="X68" s="90"/>
      <c r="Y68" s="90"/>
      <c r="Z68" s="90"/>
      <c r="AA68" s="90"/>
      <c r="AB68" s="90"/>
      <c r="AC68" s="90"/>
      <c r="AD68" s="90"/>
      <c r="AE68" s="102"/>
      <c r="AF68" s="90"/>
      <c r="AG68" s="90"/>
      <c r="AH68" s="102"/>
      <c r="AI68" s="315">
        <f>IF((AI67+AJ67+AK67)&gt;0,AI67/(AI67+AJ67+AK67),0)</f>
        <v>0</v>
      </c>
      <c r="AJ68" s="315">
        <f>IF((AI67+AJ67+AK67)&gt;0,AJ67/(AI67+AJ67+AK67),0)</f>
        <v>0</v>
      </c>
      <c r="AK68" s="137">
        <f>IF((AI67+AJ67+AK67)&gt;0,AK67/(AI67+AJ67+AK67),0)</f>
        <v>0</v>
      </c>
      <c r="AL68" s="315">
        <f>IF(G67&gt;0,AL67/G67,0)</f>
        <v>0</v>
      </c>
      <c r="AM68" s="90"/>
      <c r="AN68" s="102"/>
      <c r="AO68" s="140"/>
      <c r="AP68" s="90"/>
      <c r="AQ68" s="457"/>
    </row>
    <row r="69" spans="1:43" ht="15.95" customHeight="1" x14ac:dyDescent="0.2">
      <c r="A69" s="311"/>
      <c r="B69" s="42" t="s">
        <v>99</v>
      </c>
      <c r="C69" s="4"/>
      <c r="D69" s="42"/>
      <c r="E69" s="49">
        <f>IF($C$9=0,0,E67/$C$9)</f>
        <v>3.632615389240654E-5</v>
      </c>
      <c r="F69" s="50">
        <f>IF($E$10=0,0,F67/$E$10)</f>
        <v>1.0792295149229497E-5</v>
      </c>
      <c r="G69" s="50">
        <f>IF($E$11=0,0,G67/$E$11)</f>
        <v>7.7917999044437133E-6</v>
      </c>
      <c r="H69" s="51">
        <f>IF($E$12=0,0,H67/$E$12)</f>
        <v>1.5870455456054448E-4</v>
      </c>
      <c r="I69" s="134">
        <f>IF(I$103=0,0,I67/I$103)</f>
        <v>0</v>
      </c>
      <c r="J69" s="135">
        <f>IF(J$103=0,0,J67/J$103)</f>
        <v>0</v>
      </c>
      <c r="K69" s="135">
        <f t="shared" ref="K69:AH69" si="18">IF(K$103=0,0,K67/K$103)</f>
        <v>0</v>
      </c>
      <c r="L69" s="135">
        <f t="shared" si="18"/>
        <v>0</v>
      </c>
      <c r="M69" s="135">
        <f t="shared" si="18"/>
        <v>0</v>
      </c>
      <c r="N69" s="135">
        <f t="shared" si="18"/>
        <v>0</v>
      </c>
      <c r="O69" s="135">
        <f t="shared" si="18"/>
        <v>0</v>
      </c>
      <c r="P69" s="135">
        <f t="shared" si="18"/>
        <v>0</v>
      </c>
      <c r="Q69" s="135">
        <f t="shared" si="18"/>
        <v>0</v>
      </c>
      <c r="R69" s="135">
        <f t="shared" si="18"/>
        <v>0</v>
      </c>
      <c r="S69" s="135">
        <f t="shared" si="18"/>
        <v>0</v>
      </c>
      <c r="T69" s="135">
        <f t="shared" si="18"/>
        <v>0</v>
      </c>
      <c r="U69" s="136">
        <f t="shared" si="18"/>
        <v>0</v>
      </c>
      <c r="V69" s="135">
        <f t="shared" si="18"/>
        <v>0</v>
      </c>
      <c r="W69" s="135">
        <f t="shared" si="18"/>
        <v>0</v>
      </c>
      <c r="X69" s="135">
        <f t="shared" si="18"/>
        <v>0</v>
      </c>
      <c r="Y69" s="135">
        <f t="shared" si="18"/>
        <v>0</v>
      </c>
      <c r="Z69" s="135">
        <f t="shared" si="18"/>
        <v>0</v>
      </c>
      <c r="AA69" s="135">
        <f t="shared" si="18"/>
        <v>0</v>
      </c>
      <c r="AB69" s="135">
        <f t="shared" si="18"/>
        <v>0</v>
      </c>
      <c r="AC69" s="135">
        <f t="shared" si="18"/>
        <v>0</v>
      </c>
      <c r="AD69" s="135">
        <f t="shared" si="18"/>
        <v>0</v>
      </c>
      <c r="AE69" s="136">
        <f t="shared" si="18"/>
        <v>0</v>
      </c>
      <c r="AF69" s="135">
        <f t="shared" si="18"/>
        <v>0</v>
      </c>
      <c r="AG69" s="135">
        <f t="shared" si="18"/>
        <v>2.3992414389734458E-5</v>
      </c>
      <c r="AH69" s="136">
        <f t="shared" si="18"/>
        <v>0</v>
      </c>
      <c r="AI69" s="135"/>
      <c r="AJ69" s="135"/>
      <c r="AK69" s="136"/>
      <c r="AL69" s="135"/>
      <c r="AM69" s="135"/>
      <c r="AN69" s="136"/>
      <c r="AO69" s="145"/>
      <c r="AP69" s="135"/>
      <c r="AQ69" s="458"/>
    </row>
    <row r="70" spans="1:43" ht="15.95" customHeight="1" x14ac:dyDescent="0.2">
      <c r="A70" s="313" t="s">
        <v>349</v>
      </c>
      <c r="B70" s="75">
        <v>271</v>
      </c>
      <c r="C70" s="76">
        <v>100</v>
      </c>
      <c r="D70" s="39" t="str">
        <f>INDEX('Nutrition Table'!$A$5:$AN$280,$B70+1,'Nutrition Table'!C$4)</f>
        <v>g</v>
      </c>
      <c r="E70" s="40">
        <f>($C70/INDEX('Nutrition Table'!$A$5:$AN$280,$B70+1,2))*(INDEX('Nutrition Table'!$A$5:$AN$280,$B70+1,'Nutrition Table'!D$4))</f>
        <v>163</v>
      </c>
      <c r="F70" s="12">
        <f>($C70/INDEX('Nutrition Table'!$A$5:$AN$280,$B70+1,2))*(INDEX('Nutrition Table'!$A$5:$AN$280,$B70+1,'Nutrition Table'!E$4))</f>
        <v>30</v>
      </c>
      <c r="G70" s="12">
        <f>($C70/INDEX('Nutrition Table'!$A$5:$AN$280,$B70+1,2))*(INDEX('Nutrition Table'!$A$5:$AN$280,$B70+1,'Nutrition Table'!F$4))</f>
        <v>0</v>
      </c>
      <c r="H70" s="16">
        <f>($C70/INDEX('Nutrition Table'!$A$5:$AN$280,$B70+1,2))*(INDEX('Nutrition Table'!$A$5:$AN$280,$B70+1,'Nutrition Table'!G$4))</f>
        <v>3.2</v>
      </c>
      <c r="I70" s="46">
        <f>($C70/INDEX('Nutrition Table'!$A$5:$AN$280,$B70+1,2))*(INDEX('Nutrition Table'!$A$5:$AN$280,$B70+1,'Nutrition Table'!H$4))</f>
        <v>0</v>
      </c>
      <c r="J70" s="12">
        <f>($C70/INDEX('Nutrition Table'!$A$5:$AN$280,$B70+1,2))*(INDEX('Nutrition Table'!$A$5:$AN$280,$B70+1,'Nutrition Table'!I$4))</f>
        <v>0</v>
      </c>
      <c r="K70" s="12">
        <f>($C70/INDEX('Nutrition Table'!$A$5:$AN$280,$B70+1,2))*(INDEX('Nutrition Table'!$A$5:$AN$280,$B70+1,'Nutrition Table'!J$4))</f>
        <v>0</v>
      </c>
      <c r="L70" s="12">
        <f>($C70/INDEX('Nutrition Table'!$A$5:$AN$280,$B70+1,2))*(INDEX('Nutrition Table'!$A$5:$AN$280,$B70+1,'Nutrition Table'!K$4))</f>
        <v>0</v>
      </c>
      <c r="M70" s="12">
        <f>($C70/INDEX('Nutrition Table'!$A$5:$AN$280,$B70+1,2))*(INDEX('Nutrition Table'!$A$5:$AN$280,$B70+1,'Nutrition Table'!L$4))</f>
        <v>0</v>
      </c>
      <c r="N70" s="12">
        <f>($C70/INDEX('Nutrition Table'!$A$5:$AN$280,$B70+1,2))*(INDEX('Nutrition Table'!$A$5:$AN$280,$B70+1,'Nutrition Table'!M$4))</f>
        <v>0</v>
      </c>
      <c r="O70" s="12">
        <f>($C70/INDEX('Nutrition Table'!$A$5:$AN$280,$B70+1,2))*(INDEX('Nutrition Table'!$A$5:$AN$280,$B70+1,'Nutrition Table'!N$4))</f>
        <v>0</v>
      </c>
      <c r="P70" s="12">
        <f>($C70/INDEX('Nutrition Table'!$A$5:$AN$280,$B70+1,2))*(INDEX('Nutrition Table'!$A$5:$AN$280,$B70+1,'Nutrition Table'!O$4))</f>
        <v>0</v>
      </c>
      <c r="Q70" s="12">
        <f>($C70/INDEX('Nutrition Table'!$A$5:$AN$280,$B70+1,2))*(INDEX('Nutrition Table'!$A$5:$AN$280,$B70+1,'Nutrition Table'!P$4))</f>
        <v>0</v>
      </c>
      <c r="R70" s="12">
        <f>($C70/INDEX('Nutrition Table'!$A$5:$AN$280,$B70+1,2))*(INDEX('Nutrition Table'!$A$5:$AN$280,$B70+1,'Nutrition Table'!Q$4))</f>
        <v>0</v>
      </c>
      <c r="S70" s="12">
        <f>($C70/INDEX('Nutrition Table'!$A$5:$AN$280,$B70+1,2))*(INDEX('Nutrition Table'!$A$5:$AN$280,$B70+1,'Nutrition Table'!R$4))</f>
        <v>0</v>
      </c>
      <c r="T70" s="12">
        <f>($C70/INDEX('Nutrition Table'!$A$5:$AN$280,$B70+1,2))*(INDEX('Nutrition Table'!$A$5:$AN$280,$B70+1,'Nutrition Table'!S$4))</f>
        <v>0</v>
      </c>
      <c r="U70" s="41">
        <f>($C70/INDEX('Nutrition Table'!$A$5:$AN$280,$B70+1,2))*(INDEX('Nutrition Table'!$A$5:$AN$280,$B70+1,'Nutrition Table'!T$4))</f>
        <v>0</v>
      </c>
      <c r="V70" s="12">
        <f>($C70/INDEX('Nutrition Table'!$A$5:$AN$280,$B70+1,2))*(INDEX('Nutrition Table'!$A$5:$AN$280,$B70+1,'Nutrition Table'!U$4))</f>
        <v>0</v>
      </c>
      <c r="W70" s="12">
        <f>($C70/INDEX('Nutrition Table'!$A$5:$AN$280,$B70+1,2))*(INDEX('Nutrition Table'!$A$5:$AN$280,$B70+1,'Nutrition Table'!V$4))</f>
        <v>0</v>
      </c>
      <c r="X70" s="12">
        <f>($C70/INDEX('Nutrition Table'!$A$5:$AN$280,$B70+1,2))*(INDEX('Nutrition Table'!$A$5:$AN$280,$B70+1,'Nutrition Table'!W$4))</f>
        <v>0</v>
      </c>
      <c r="Y70" s="12">
        <f>($C70/INDEX('Nutrition Table'!$A$5:$AN$280,$B70+1,2))*(INDEX('Nutrition Table'!$A$5:$AN$280,$B70+1,'Nutrition Table'!X$4))</f>
        <v>0</v>
      </c>
      <c r="Z70" s="12">
        <f>($C70/INDEX('Nutrition Table'!$A$5:$AN$280,$B70+1,2))*(INDEX('Nutrition Table'!$A$5:$AN$280,$B70+1,'Nutrition Table'!Y$4))</f>
        <v>0</v>
      </c>
      <c r="AA70" s="12">
        <f>($C70/INDEX('Nutrition Table'!$A$5:$AN$280,$B70+1,2))*(INDEX('Nutrition Table'!$A$5:$AN$280,$B70+1,'Nutrition Table'!Z$4))</f>
        <v>0</v>
      </c>
      <c r="AB70" s="12">
        <f>($C70/INDEX('Nutrition Table'!$A$5:$AN$280,$B70+1,2))*(INDEX('Nutrition Table'!$A$5:$AN$280,$B70+1,'Nutrition Table'!AA$4))</f>
        <v>0</v>
      </c>
      <c r="AC70" s="12">
        <f>($C70/INDEX('Nutrition Table'!$A$5:$AN$280,$B70+1,2))*(INDEX('Nutrition Table'!$A$5:$AN$280,$B70+1,'Nutrition Table'!AB$4))</f>
        <v>0</v>
      </c>
      <c r="AD70" s="12">
        <f>($C70/INDEX('Nutrition Table'!$A$5:$AN$280,$B70+1,2))*(INDEX('Nutrition Table'!$A$5:$AN$280,$B70+1,'Nutrition Table'!AC$4))</f>
        <v>3.5999999999999997E-2</v>
      </c>
      <c r="AE70" s="41">
        <f>($C70/INDEX('Nutrition Table'!$A$5:$AN$280,$B70+1,2))*(INDEX('Nutrition Table'!$A$5:$AN$280,$B70+1,'Nutrition Table'!AD$4))</f>
        <v>0</v>
      </c>
      <c r="AF70" s="12">
        <f>($C70/INDEX('Nutrition Table'!$A$5:$AN$280,$B70+1,2))*(INDEX('Nutrition Table'!$A$5:$AN$280,$B70+1,'Nutrition Table'!AE$4))</f>
        <v>0</v>
      </c>
      <c r="AG70" s="12">
        <f>($C70/INDEX('Nutrition Table'!$A$5:$AN$280,$B70+1,2))*(INDEX('Nutrition Table'!$A$5:$AN$280,$B70+1,'Nutrition Table'!AF$4))</f>
        <v>0</v>
      </c>
      <c r="AH70" s="41">
        <f>($C70/INDEX('Nutrition Table'!$A$5:$AN$280,$B70+1,2))*(INDEX('Nutrition Table'!$A$5:$AN$280,$B70+1,'Nutrition Table'!AG$4))</f>
        <v>0</v>
      </c>
      <c r="AI70" s="12">
        <f>($C70/INDEX('Nutrition Table'!$A$5:$AN$280,$B70+1,2))*(INDEX('Nutrition Table'!$A$5:$AN$280,$B70+1,'Nutrition Table'!AH$4))</f>
        <v>1.1000000000000001</v>
      </c>
      <c r="AJ70" s="12">
        <f>($C70/INDEX('Nutrition Table'!$A$5:$AN$280,$B70+1,2))*(INDEX('Nutrition Table'!$A$5:$AN$280,$B70+1,'Nutrition Table'!AI$4))</f>
        <v>0</v>
      </c>
      <c r="AK70" s="41">
        <f>($C70/INDEX('Nutrition Table'!$A$5:$AN$280,$B70+1,2))*(INDEX('Nutrition Table'!$A$5:$AN$280,$B70+1,'Nutrition Table'!AJ$4))</f>
        <v>0</v>
      </c>
      <c r="AL70" s="12">
        <f>($C70/INDEX('Nutrition Table'!$A$5:$AN$280,$B70+1,2))*(INDEX('Nutrition Table'!$A$5:$AN$280,$B70+1,'Nutrition Table'!AK$4))</f>
        <v>0</v>
      </c>
      <c r="AM70" s="12">
        <f>INDEX('Nutrition Table'!$A$5:$AN$280,$B70+1,'Nutrition Table'!AL$4)</f>
        <v>0</v>
      </c>
      <c r="AN70" s="41">
        <f>IF(AM70="-","-",AM70*G70/100)</f>
        <v>0</v>
      </c>
      <c r="AO70" s="139">
        <f>INDEX('Nutrition Table'!$A$5:$AN$280,$B70+1,'Nutrition Table'!AM$4)</f>
        <v>0</v>
      </c>
      <c r="AP70" s="12">
        <f>INDEX('Nutrition Table'!$A$5:$AN$280,$B70+1,'Nutrition Table'!AN$4)</f>
        <v>0</v>
      </c>
      <c r="AQ70" s="455">
        <f>($C70/INDEX('Nutrition Table'!$A$5:$AO$280,$B70+1,2))*(INDEX('Nutrition Table'!$A$5:$AO$280,$B70+1,'Nutrition Table'!AO$4))</f>
        <v>1.4</v>
      </c>
    </row>
    <row r="71" spans="1:43" ht="15.95" customHeight="1" x14ac:dyDescent="0.2">
      <c r="A71" s="314"/>
      <c r="B71" s="77">
        <v>248</v>
      </c>
      <c r="C71" s="78">
        <v>50</v>
      </c>
      <c r="D71" s="25" t="str">
        <f>INDEX('Nutrition Table'!$A$5:$AN$280,$B71+1,'Nutrition Table'!C$4)</f>
        <v>g</v>
      </c>
      <c r="E71" s="12">
        <f>($C71/INDEX('Nutrition Table'!$A$5:$AN$280,$B71+1,2))*(INDEX('Nutrition Table'!$A$5:$AN$280,$B71+1,'Nutrition Table'!D$4))</f>
        <v>38.5</v>
      </c>
      <c r="F71" s="12">
        <f>($C71/INDEX('Nutrition Table'!$A$5:$AN$280,$B71+1,2))*(INDEX('Nutrition Table'!$A$5:$AN$280,$B71+1,'Nutrition Table'!E$4))</f>
        <v>0.3</v>
      </c>
      <c r="G71" s="12">
        <f>($C71/INDEX('Nutrition Table'!$A$5:$AN$280,$B71+1,2))*(INDEX('Nutrition Table'!$A$5:$AN$280,$B71+1,'Nutrition Table'!F$4))</f>
        <v>9.1999999999999993</v>
      </c>
      <c r="H71" s="16">
        <f>($C71/INDEX('Nutrition Table'!$A$5:$AN$280,$B71+1,2))*(INDEX('Nutrition Table'!$A$5:$AN$280,$B71+1,'Nutrition Table'!G$4))</f>
        <v>0.05</v>
      </c>
      <c r="I71" s="46">
        <f>($C71/INDEX('Nutrition Table'!$A$5:$AN$280,$B71+1,2))*(INDEX('Nutrition Table'!$A$5:$AN$280,$B71+1,'Nutrition Table'!H$4))</f>
        <v>4.5</v>
      </c>
      <c r="J71" s="12">
        <f>($C71/INDEX('Nutrition Table'!$A$5:$AN$280,$B71+1,2))*(INDEX('Nutrition Table'!$A$5:$AN$280,$B71+1,'Nutrition Table'!I$4))</f>
        <v>0</v>
      </c>
      <c r="K71" s="12">
        <f>($C71/INDEX('Nutrition Table'!$A$5:$AN$280,$B71+1,2))*(INDEX('Nutrition Table'!$A$5:$AN$280,$B71+1,'Nutrition Table'!J$4))</f>
        <v>0</v>
      </c>
      <c r="L71" s="12">
        <f>($C71/INDEX('Nutrition Table'!$A$5:$AN$280,$B71+1,2))*(INDEX('Nutrition Table'!$A$5:$AN$280,$B71+1,'Nutrition Table'!K$4))</f>
        <v>0</v>
      </c>
      <c r="M71" s="12">
        <f>($C71/INDEX('Nutrition Table'!$A$5:$AN$280,$B71+1,2))*(INDEX('Nutrition Table'!$A$5:$AN$280,$B71+1,'Nutrition Table'!L$4))</f>
        <v>0</v>
      </c>
      <c r="N71" s="12">
        <f>($C71/INDEX('Nutrition Table'!$A$5:$AN$280,$B71+1,2))*(INDEX('Nutrition Table'!$A$5:$AN$280,$B71+1,'Nutrition Table'!M$4))</f>
        <v>0</v>
      </c>
      <c r="O71" s="12">
        <f>($C71/INDEX('Nutrition Table'!$A$5:$AN$280,$B71+1,2))*(INDEX('Nutrition Table'!$A$5:$AN$280,$B71+1,'Nutrition Table'!N$4))</f>
        <v>0</v>
      </c>
      <c r="P71" s="12">
        <f>($C71/INDEX('Nutrition Table'!$A$5:$AN$280,$B71+1,2))*(INDEX('Nutrition Table'!$A$5:$AN$280,$B71+1,'Nutrition Table'!O$4))</f>
        <v>0</v>
      </c>
      <c r="Q71" s="12">
        <f>($C71/INDEX('Nutrition Table'!$A$5:$AN$280,$B71+1,2))*(INDEX('Nutrition Table'!$A$5:$AN$280,$B71+1,'Nutrition Table'!P$4))</f>
        <v>0</v>
      </c>
      <c r="R71" s="12">
        <f>($C71/INDEX('Nutrition Table'!$A$5:$AN$280,$B71+1,2))*(INDEX('Nutrition Table'!$A$5:$AN$280,$B71+1,'Nutrition Table'!Q$4))</f>
        <v>0</v>
      </c>
      <c r="S71" s="12">
        <f>($C71/INDEX('Nutrition Table'!$A$5:$AN$280,$B71+1,2))*(INDEX('Nutrition Table'!$A$5:$AN$280,$B71+1,'Nutrition Table'!R$4))</f>
        <v>0</v>
      </c>
      <c r="T71" s="12">
        <f>($C71/INDEX('Nutrition Table'!$A$5:$AN$280,$B71+1,2))*(INDEX('Nutrition Table'!$A$5:$AN$280,$B71+1,'Nutrition Table'!S$4))</f>
        <v>0</v>
      </c>
      <c r="U71" s="41">
        <f>($C71/INDEX('Nutrition Table'!$A$5:$AN$280,$B71+1,2))*(INDEX('Nutrition Table'!$A$5:$AN$280,$B71+1,'Nutrition Table'!T$4))</f>
        <v>0</v>
      </c>
      <c r="V71" s="12">
        <f>($C71/INDEX('Nutrition Table'!$A$5:$AN$280,$B71+1,2))*(INDEX('Nutrition Table'!$A$5:$AN$280,$B71+1,'Nutrition Table'!U$4))</f>
        <v>0</v>
      </c>
      <c r="W71" s="12">
        <f>($C71/INDEX('Nutrition Table'!$A$5:$AN$280,$B71+1,2))*(INDEX('Nutrition Table'!$A$5:$AN$280,$B71+1,'Nutrition Table'!V$4))</f>
        <v>0</v>
      </c>
      <c r="X71" s="12">
        <f>($C71/INDEX('Nutrition Table'!$A$5:$AN$280,$B71+1,2))*(INDEX('Nutrition Table'!$A$5:$AN$280,$B71+1,'Nutrition Table'!W$4))</f>
        <v>0</v>
      </c>
      <c r="Y71" s="12">
        <f>($C71/INDEX('Nutrition Table'!$A$5:$AN$280,$B71+1,2))*(INDEX('Nutrition Table'!$A$5:$AN$280,$B71+1,'Nutrition Table'!X$4))</f>
        <v>0</v>
      </c>
      <c r="Z71" s="12">
        <f>($C71/INDEX('Nutrition Table'!$A$5:$AN$280,$B71+1,2))*(INDEX('Nutrition Table'!$A$5:$AN$280,$B71+1,'Nutrition Table'!Y$4))</f>
        <v>0</v>
      </c>
      <c r="AA71" s="12">
        <f>($C71/INDEX('Nutrition Table'!$A$5:$AN$280,$B71+1,2))*(INDEX('Nutrition Table'!$A$5:$AN$280,$B71+1,'Nutrition Table'!Z$4))</f>
        <v>0</v>
      </c>
      <c r="AB71" s="12">
        <f>($C71/INDEX('Nutrition Table'!$A$5:$AN$280,$B71+1,2))*(INDEX('Nutrition Table'!$A$5:$AN$280,$B71+1,'Nutrition Table'!AA$4))</f>
        <v>0</v>
      </c>
      <c r="AC71" s="12">
        <f>($C71/INDEX('Nutrition Table'!$A$5:$AN$280,$B71+1,2))*(INDEX('Nutrition Table'!$A$5:$AN$280,$B71+1,'Nutrition Table'!AB$4))</f>
        <v>0</v>
      </c>
      <c r="AD71" s="12">
        <f>($C71/INDEX('Nutrition Table'!$A$5:$AN$280,$B71+1,2))*(INDEX('Nutrition Table'!$A$5:$AN$280,$B71+1,'Nutrition Table'!AC$4))</f>
        <v>1.5E-3</v>
      </c>
      <c r="AE71" s="41">
        <f>($C71/INDEX('Nutrition Table'!$A$5:$AN$280,$B71+1,2))*(INDEX('Nutrition Table'!$A$5:$AN$280,$B71+1,'Nutrition Table'!AD$4))</f>
        <v>0</v>
      </c>
      <c r="AF71" s="12">
        <f>($C71/INDEX('Nutrition Table'!$A$5:$AN$280,$B71+1,2))*(INDEX('Nutrition Table'!$A$5:$AN$280,$B71+1,'Nutrition Table'!AE$4))</f>
        <v>0</v>
      </c>
      <c r="AG71" s="12">
        <f>($C71/INDEX('Nutrition Table'!$A$5:$AN$280,$B71+1,2))*(INDEX('Nutrition Table'!$A$5:$AN$280,$B71+1,'Nutrition Table'!AF$4))</f>
        <v>1.1000000000000001</v>
      </c>
      <c r="AH71" s="41">
        <f>($C71/INDEX('Nutrition Table'!$A$5:$AN$280,$B71+1,2))*(INDEX('Nutrition Table'!$A$5:$AN$280,$B71+1,'Nutrition Table'!AG$4))</f>
        <v>0</v>
      </c>
      <c r="AI71" s="12">
        <f>($C71/INDEX('Nutrition Table'!$A$5:$AN$280,$B71+1,2))*(INDEX('Nutrition Table'!$A$5:$AN$280,$B71+1,'Nutrition Table'!AH$4))</f>
        <v>0</v>
      </c>
      <c r="AJ71" s="12">
        <f>($C71/INDEX('Nutrition Table'!$A$5:$AN$280,$B71+1,2))*(INDEX('Nutrition Table'!$A$5:$AN$280,$B71+1,'Nutrition Table'!AI$4))</f>
        <v>0</v>
      </c>
      <c r="AK71" s="41">
        <f>($C71/INDEX('Nutrition Table'!$A$5:$AN$280,$B71+1,2))*(INDEX('Nutrition Table'!$A$5:$AN$280,$B71+1,'Nutrition Table'!AJ$4))</f>
        <v>0</v>
      </c>
      <c r="AL71" s="12">
        <f>($C71/INDEX('Nutrition Table'!$A$5:$AN$280,$B71+1,2))*(INDEX('Nutrition Table'!$A$5:$AN$280,$B71+1,'Nutrition Table'!AK$4))</f>
        <v>0</v>
      </c>
      <c r="AM71" s="12">
        <f>INDEX('Nutrition Table'!$A$5:$AN$280,$B71+1,'Nutrition Table'!AL$4)</f>
        <v>44</v>
      </c>
      <c r="AN71" s="41">
        <f t="shared" ref="AN71:AN77" si="19">IF(AM71="-","-",AM71*G71/100)</f>
        <v>4.0479999999999992</v>
      </c>
      <c r="AO71" s="139">
        <f>INDEX('Nutrition Table'!$A$5:$AN$280,$B71+1,'Nutrition Table'!AM$4)</f>
        <v>0</v>
      </c>
      <c r="AP71" s="12">
        <f>INDEX('Nutrition Table'!$A$5:$AN$280,$B71+1,'Nutrition Table'!AN$4)</f>
        <v>0</v>
      </c>
      <c r="AQ71" s="455">
        <f>($C71/INDEX('Nutrition Table'!$A$5:$AO$280,$B71+1,2))*(INDEX('Nutrition Table'!$A$5:$AO$280,$B71+1,'Nutrition Table'!AO$4))</f>
        <v>0.2</v>
      </c>
    </row>
    <row r="72" spans="1:43" ht="15.95" customHeight="1" x14ac:dyDescent="0.2">
      <c r="A72" s="312"/>
      <c r="B72" s="77">
        <v>250</v>
      </c>
      <c r="C72" s="78">
        <v>50</v>
      </c>
      <c r="D72" s="25" t="str">
        <f>INDEX('Nutrition Table'!$A$5:$AN$280,$B72+1,'Nutrition Table'!C$4)</f>
        <v>g</v>
      </c>
      <c r="E72" s="12">
        <f>($C72/INDEX('Nutrition Table'!$A$5:$AN$280,$B72+1,2))*(INDEX('Nutrition Table'!$A$5:$AN$280,$B72+1,'Nutrition Table'!D$4))</f>
        <v>12.5</v>
      </c>
      <c r="F72" s="12">
        <f>($C72/INDEX('Nutrition Table'!$A$5:$AN$280,$B72+1,2))*(INDEX('Nutrition Table'!$A$5:$AN$280,$B72+1,'Nutrition Table'!E$4))</f>
        <v>1.05</v>
      </c>
      <c r="G72" s="12">
        <f>($C72/INDEX('Nutrition Table'!$A$5:$AN$280,$B72+1,2))*(INDEX('Nutrition Table'!$A$5:$AN$280,$B72+1,'Nutrition Table'!F$4))</f>
        <v>0.25</v>
      </c>
      <c r="H72" s="16">
        <f>($C72/INDEX('Nutrition Table'!$A$5:$AN$280,$B72+1,2))*(INDEX('Nutrition Table'!$A$5:$AN$280,$B72+1,'Nutrition Table'!G$4))</f>
        <v>2.2000000000000002</v>
      </c>
      <c r="I72" s="46">
        <f>($C72/INDEX('Nutrition Table'!$A$5:$AN$280,$B72+1,2))*(INDEX('Nutrition Table'!$A$5:$AN$280,$B72+1,'Nutrition Table'!H$4))</f>
        <v>0</v>
      </c>
      <c r="J72" s="12">
        <f>($C72/INDEX('Nutrition Table'!$A$5:$AN$280,$B72+1,2))*(INDEX('Nutrition Table'!$A$5:$AN$280,$B72+1,'Nutrition Table'!I$4))</f>
        <v>0</v>
      </c>
      <c r="K72" s="12">
        <f>($C72/INDEX('Nutrition Table'!$A$5:$AN$280,$B72+1,2))*(INDEX('Nutrition Table'!$A$5:$AN$280,$B72+1,'Nutrition Table'!J$4))</f>
        <v>0</v>
      </c>
      <c r="L72" s="12">
        <f>($C72/INDEX('Nutrition Table'!$A$5:$AN$280,$B72+1,2))*(INDEX('Nutrition Table'!$A$5:$AN$280,$B72+1,'Nutrition Table'!K$4))</f>
        <v>0</v>
      </c>
      <c r="M72" s="12">
        <f>($C72/INDEX('Nutrition Table'!$A$5:$AN$280,$B72+1,2))*(INDEX('Nutrition Table'!$A$5:$AN$280,$B72+1,'Nutrition Table'!L$4))</f>
        <v>0</v>
      </c>
      <c r="N72" s="12">
        <f>($C72/INDEX('Nutrition Table'!$A$5:$AN$280,$B72+1,2))*(INDEX('Nutrition Table'!$A$5:$AN$280,$B72+1,'Nutrition Table'!M$4))</f>
        <v>0</v>
      </c>
      <c r="O72" s="12">
        <f>($C72/INDEX('Nutrition Table'!$A$5:$AN$280,$B72+1,2))*(INDEX('Nutrition Table'!$A$5:$AN$280,$B72+1,'Nutrition Table'!N$4))</f>
        <v>0</v>
      </c>
      <c r="P72" s="12">
        <f>($C72/INDEX('Nutrition Table'!$A$5:$AN$280,$B72+1,2))*(INDEX('Nutrition Table'!$A$5:$AN$280,$B72+1,'Nutrition Table'!O$4))</f>
        <v>0</v>
      </c>
      <c r="Q72" s="12">
        <f>($C72/INDEX('Nutrition Table'!$A$5:$AN$280,$B72+1,2))*(INDEX('Nutrition Table'!$A$5:$AN$280,$B72+1,'Nutrition Table'!P$4))</f>
        <v>0</v>
      </c>
      <c r="R72" s="12">
        <f>($C72/INDEX('Nutrition Table'!$A$5:$AN$280,$B72+1,2))*(INDEX('Nutrition Table'!$A$5:$AN$280,$B72+1,'Nutrition Table'!Q$4))</f>
        <v>0</v>
      </c>
      <c r="S72" s="12">
        <f>($C72/INDEX('Nutrition Table'!$A$5:$AN$280,$B72+1,2))*(INDEX('Nutrition Table'!$A$5:$AN$280,$B72+1,'Nutrition Table'!R$4))</f>
        <v>0</v>
      </c>
      <c r="T72" s="12">
        <f>($C72/INDEX('Nutrition Table'!$A$5:$AN$280,$B72+1,2))*(INDEX('Nutrition Table'!$A$5:$AN$280,$B72+1,'Nutrition Table'!S$4))</f>
        <v>0</v>
      </c>
      <c r="U72" s="41">
        <f>($C72/INDEX('Nutrition Table'!$A$5:$AN$280,$B72+1,2))*(INDEX('Nutrition Table'!$A$5:$AN$280,$B72+1,'Nutrition Table'!T$4))</f>
        <v>0</v>
      </c>
      <c r="V72" s="12">
        <f>($C72/INDEX('Nutrition Table'!$A$5:$AN$280,$B72+1,2))*(INDEX('Nutrition Table'!$A$5:$AN$280,$B72+1,'Nutrition Table'!U$4))</f>
        <v>0</v>
      </c>
      <c r="W72" s="12">
        <f>($C72/INDEX('Nutrition Table'!$A$5:$AN$280,$B72+1,2))*(INDEX('Nutrition Table'!$A$5:$AN$280,$B72+1,'Nutrition Table'!V$4))</f>
        <v>0</v>
      </c>
      <c r="X72" s="12">
        <f>($C72/INDEX('Nutrition Table'!$A$5:$AN$280,$B72+1,2))*(INDEX('Nutrition Table'!$A$5:$AN$280,$B72+1,'Nutrition Table'!W$4))</f>
        <v>0</v>
      </c>
      <c r="Y72" s="12">
        <f>($C72/INDEX('Nutrition Table'!$A$5:$AN$280,$B72+1,2))*(INDEX('Nutrition Table'!$A$5:$AN$280,$B72+1,'Nutrition Table'!X$4))</f>
        <v>0</v>
      </c>
      <c r="Z72" s="12">
        <f>($C72/INDEX('Nutrition Table'!$A$5:$AN$280,$B72+1,2))*(INDEX('Nutrition Table'!$A$5:$AN$280,$B72+1,'Nutrition Table'!Y$4))</f>
        <v>0</v>
      </c>
      <c r="AA72" s="12">
        <f>($C72/INDEX('Nutrition Table'!$A$5:$AN$280,$B72+1,2))*(INDEX('Nutrition Table'!$A$5:$AN$280,$B72+1,'Nutrition Table'!Z$4))</f>
        <v>0</v>
      </c>
      <c r="AB72" s="12">
        <f>($C72/INDEX('Nutrition Table'!$A$5:$AN$280,$B72+1,2))*(INDEX('Nutrition Table'!$A$5:$AN$280,$B72+1,'Nutrition Table'!AA$4))</f>
        <v>0</v>
      </c>
      <c r="AC72" s="12">
        <f>($C72/INDEX('Nutrition Table'!$A$5:$AN$280,$B72+1,2))*(INDEX('Nutrition Table'!$A$5:$AN$280,$B72+1,'Nutrition Table'!AB$4))</f>
        <v>0</v>
      </c>
      <c r="AD72" s="12">
        <f>($C72/INDEX('Nutrition Table'!$A$5:$AN$280,$B72+1,2))*(INDEX('Nutrition Table'!$A$5:$AN$280,$B72+1,'Nutrition Table'!AC$4))</f>
        <v>0</v>
      </c>
      <c r="AE72" s="41">
        <f>($C72/INDEX('Nutrition Table'!$A$5:$AN$280,$B72+1,2))*(INDEX('Nutrition Table'!$A$5:$AN$280,$B72+1,'Nutrition Table'!AD$4))</f>
        <v>0</v>
      </c>
      <c r="AF72" s="12">
        <f>($C72/INDEX('Nutrition Table'!$A$5:$AN$280,$B72+1,2))*(INDEX('Nutrition Table'!$A$5:$AN$280,$B72+1,'Nutrition Table'!AE$4))</f>
        <v>0</v>
      </c>
      <c r="AG72" s="12">
        <f>($C72/INDEX('Nutrition Table'!$A$5:$AN$280,$B72+1,2))*(INDEX('Nutrition Table'!$A$5:$AN$280,$B72+1,'Nutrition Table'!AF$4))</f>
        <v>1.3</v>
      </c>
      <c r="AH72" s="41">
        <f>($C72/INDEX('Nutrition Table'!$A$5:$AN$280,$B72+1,2))*(INDEX('Nutrition Table'!$A$5:$AN$280,$B72+1,'Nutrition Table'!AG$4))</f>
        <v>0</v>
      </c>
      <c r="AI72" s="12">
        <f>($C72/INDEX('Nutrition Table'!$A$5:$AN$280,$B72+1,2))*(INDEX('Nutrition Table'!$A$5:$AN$280,$B72+1,'Nutrition Table'!AH$4))</f>
        <v>0</v>
      </c>
      <c r="AJ72" s="12">
        <f>($C72/INDEX('Nutrition Table'!$A$5:$AN$280,$B72+1,2))*(INDEX('Nutrition Table'!$A$5:$AN$280,$B72+1,'Nutrition Table'!AI$4))</f>
        <v>0</v>
      </c>
      <c r="AK72" s="41">
        <f>($C72/INDEX('Nutrition Table'!$A$5:$AN$280,$B72+1,2))*(INDEX('Nutrition Table'!$A$5:$AN$280,$B72+1,'Nutrition Table'!AJ$4))</f>
        <v>0</v>
      </c>
      <c r="AL72" s="12">
        <f>($C72/INDEX('Nutrition Table'!$A$5:$AN$280,$B72+1,2))*(INDEX('Nutrition Table'!$A$5:$AN$280,$B72+1,'Nutrition Table'!AK$4))</f>
        <v>0</v>
      </c>
      <c r="AM72" s="12">
        <f>INDEX('Nutrition Table'!$A$5:$AN$280,$B72+1,'Nutrition Table'!AL$4)</f>
        <v>0</v>
      </c>
      <c r="AN72" s="41">
        <f t="shared" si="19"/>
        <v>0</v>
      </c>
      <c r="AO72" s="139">
        <f>INDEX('Nutrition Table'!$A$5:$AN$280,$B72+1,'Nutrition Table'!AM$4)</f>
        <v>0</v>
      </c>
      <c r="AP72" s="12">
        <f>INDEX('Nutrition Table'!$A$5:$AN$280,$B72+1,'Nutrition Table'!AN$4)</f>
        <v>0</v>
      </c>
      <c r="AQ72" s="455">
        <f>($C72/INDEX('Nutrition Table'!$A$5:$AO$280,$B72+1,2))*(INDEX('Nutrition Table'!$A$5:$AO$280,$B72+1,'Nutrition Table'!AO$4))</f>
        <v>0</v>
      </c>
    </row>
    <row r="73" spans="1:43" ht="15.95" customHeight="1" x14ac:dyDescent="0.2">
      <c r="A73" s="312"/>
      <c r="B73" s="77">
        <v>1</v>
      </c>
      <c r="C73" s="78">
        <v>0</v>
      </c>
      <c r="D73" s="25" t="str">
        <f>INDEX('Nutrition Table'!$A$5:$AN$280,$B73+1,'Nutrition Table'!C$4)</f>
        <v>-</v>
      </c>
      <c r="E73" s="12">
        <f>($C73/INDEX('Nutrition Table'!$A$5:$AN$280,$B73+1,2))*(INDEX('Nutrition Table'!$A$5:$AN$280,$B73+1,'Nutrition Table'!D$4))</f>
        <v>0</v>
      </c>
      <c r="F73" s="12">
        <f>($C73/INDEX('Nutrition Table'!$A$5:$AN$280,$B73+1,2))*(INDEX('Nutrition Table'!$A$5:$AN$280,$B73+1,'Nutrition Table'!E$4))</f>
        <v>0</v>
      </c>
      <c r="G73" s="12">
        <f>($C73/INDEX('Nutrition Table'!$A$5:$AN$280,$B73+1,2))*(INDEX('Nutrition Table'!$A$5:$AN$280,$B73+1,'Nutrition Table'!F$4))</f>
        <v>0</v>
      </c>
      <c r="H73" s="16">
        <f>($C73/INDEX('Nutrition Table'!$A$5:$AN$280,$B73+1,2))*(INDEX('Nutrition Table'!$A$5:$AN$280,$B73+1,'Nutrition Table'!G$4))</f>
        <v>0</v>
      </c>
      <c r="I73" s="46">
        <f>($C73/INDEX('Nutrition Table'!$A$5:$AN$280,$B73+1,2))*(INDEX('Nutrition Table'!$A$5:$AN$280,$B73+1,'Nutrition Table'!H$4))</f>
        <v>0</v>
      </c>
      <c r="J73" s="12">
        <f>($C73/INDEX('Nutrition Table'!$A$5:$AN$280,$B73+1,2))*(INDEX('Nutrition Table'!$A$5:$AN$280,$B73+1,'Nutrition Table'!I$4))</f>
        <v>0</v>
      </c>
      <c r="K73" s="12">
        <f>($C73/INDEX('Nutrition Table'!$A$5:$AN$280,$B73+1,2))*(INDEX('Nutrition Table'!$A$5:$AN$280,$B73+1,'Nutrition Table'!J$4))</f>
        <v>0</v>
      </c>
      <c r="L73" s="12">
        <f>($C73/INDEX('Nutrition Table'!$A$5:$AN$280,$B73+1,2))*(INDEX('Nutrition Table'!$A$5:$AN$280,$B73+1,'Nutrition Table'!K$4))</f>
        <v>0</v>
      </c>
      <c r="M73" s="12">
        <f>($C73/INDEX('Nutrition Table'!$A$5:$AN$280,$B73+1,2))*(INDEX('Nutrition Table'!$A$5:$AN$280,$B73+1,'Nutrition Table'!L$4))</f>
        <v>0</v>
      </c>
      <c r="N73" s="12">
        <f>($C73/INDEX('Nutrition Table'!$A$5:$AN$280,$B73+1,2))*(INDEX('Nutrition Table'!$A$5:$AN$280,$B73+1,'Nutrition Table'!M$4))</f>
        <v>0</v>
      </c>
      <c r="O73" s="12">
        <f>($C73/INDEX('Nutrition Table'!$A$5:$AN$280,$B73+1,2))*(INDEX('Nutrition Table'!$A$5:$AN$280,$B73+1,'Nutrition Table'!N$4))</f>
        <v>0</v>
      </c>
      <c r="P73" s="12">
        <f>($C73/INDEX('Nutrition Table'!$A$5:$AN$280,$B73+1,2))*(INDEX('Nutrition Table'!$A$5:$AN$280,$B73+1,'Nutrition Table'!O$4))</f>
        <v>0</v>
      </c>
      <c r="Q73" s="12">
        <f>($C73/INDEX('Nutrition Table'!$A$5:$AN$280,$B73+1,2))*(INDEX('Nutrition Table'!$A$5:$AN$280,$B73+1,'Nutrition Table'!P$4))</f>
        <v>0</v>
      </c>
      <c r="R73" s="12">
        <f>($C73/INDEX('Nutrition Table'!$A$5:$AN$280,$B73+1,2))*(INDEX('Nutrition Table'!$A$5:$AN$280,$B73+1,'Nutrition Table'!Q$4))</f>
        <v>0</v>
      </c>
      <c r="S73" s="12">
        <f>($C73/INDEX('Nutrition Table'!$A$5:$AN$280,$B73+1,2))*(INDEX('Nutrition Table'!$A$5:$AN$280,$B73+1,'Nutrition Table'!R$4))</f>
        <v>0</v>
      </c>
      <c r="T73" s="12">
        <f>($C73/INDEX('Nutrition Table'!$A$5:$AN$280,$B73+1,2))*(INDEX('Nutrition Table'!$A$5:$AN$280,$B73+1,'Nutrition Table'!S$4))</f>
        <v>0</v>
      </c>
      <c r="U73" s="41">
        <f>($C73/INDEX('Nutrition Table'!$A$5:$AN$280,$B73+1,2))*(INDEX('Nutrition Table'!$A$5:$AN$280,$B73+1,'Nutrition Table'!T$4))</f>
        <v>0</v>
      </c>
      <c r="V73" s="12">
        <f>($C73/INDEX('Nutrition Table'!$A$5:$AN$280,$B73+1,2))*(INDEX('Nutrition Table'!$A$5:$AN$280,$B73+1,'Nutrition Table'!U$4))</f>
        <v>0</v>
      </c>
      <c r="W73" s="12">
        <f>($C73/INDEX('Nutrition Table'!$A$5:$AN$280,$B73+1,2))*(INDEX('Nutrition Table'!$A$5:$AN$280,$B73+1,'Nutrition Table'!V$4))</f>
        <v>0</v>
      </c>
      <c r="X73" s="12">
        <f>($C73/INDEX('Nutrition Table'!$A$5:$AN$280,$B73+1,2))*(INDEX('Nutrition Table'!$A$5:$AN$280,$B73+1,'Nutrition Table'!W$4))</f>
        <v>0</v>
      </c>
      <c r="Y73" s="12">
        <f>($C73/INDEX('Nutrition Table'!$A$5:$AN$280,$B73+1,2))*(INDEX('Nutrition Table'!$A$5:$AN$280,$B73+1,'Nutrition Table'!X$4))</f>
        <v>0</v>
      </c>
      <c r="Z73" s="12">
        <f>($C73/INDEX('Nutrition Table'!$A$5:$AN$280,$B73+1,2))*(INDEX('Nutrition Table'!$A$5:$AN$280,$B73+1,'Nutrition Table'!Y$4))</f>
        <v>0</v>
      </c>
      <c r="AA73" s="12">
        <f>($C73/INDEX('Nutrition Table'!$A$5:$AN$280,$B73+1,2))*(INDEX('Nutrition Table'!$A$5:$AN$280,$B73+1,'Nutrition Table'!Z$4))</f>
        <v>0</v>
      </c>
      <c r="AB73" s="12">
        <f>($C73/INDEX('Nutrition Table'!$A$5:$AN$280,$B73+1,2))*(INDEX('Nutrition Table'!$A$5:$AN$280,$B73+1,'Nutrition Table'!AA$4))</f>
        <v>0</v>
      </c>
      <c r="AC73" s="12">
        <f>($C73/INDEX('Nutrition Table'!$A$5:$AN$280,$B73+1,2))*(INDEX('Nutrition Table'!$A$5:$AN$280,$B73+1,'Nutrition Table'!AB$4))</f>
        <v>0</v>
      </c>
      <c r="AD73" s="12">
        <f>($C73/INDEX('Nutrition Table'!$A$5:$AN$280,$B73+1,2))*(INDEX('Nutrition Table'!$A$5:$AN$280,$B73+1,'Nutrition Table'!AC$4))</f>
        <v>0</v>
      </c>
      <c r="AE73" s="41">
        <f>($C73/INDEX('Nutrition Table'!$A$5:$AN$280,$B73+1,2))*(INDEX('Nutrition Table'!$A$5:$AN$280,$B73+1,'Nutrition Table'!AD$4))</f>
        <v>0</v>
      </c>
      <c r="AF73" s="12">
        <f>($C73/INDEX('Nutrition Table'!$A$5:$AN$280,$B73+1,2))*(INDEX('Nutrition Table'!$A$5:$AN$280,$B73+1,'Nutrition Table'!AE$4))</f>
        <v>0</v>
      </c>
      <c r="AG73" s="12">
        <f>($C73/INDEX('Nutrition Table'!$A$5:$AN$280,$B73+1,2))*(INDEX('Nutrition Table'!$A$5:$AN$280,$B73+1,'Nutrition Table'!AF$4))</f>
        <v>0</v>
      </c>
      <c r="AH73" s="41">
        <f>($C73/INDEX('Nutrition Table'!$A$5:$AN$280,$B73+1,2))*(INDEX('Nutrition Table'!$A$5:$AN$280,$B73+1,'Nutrition Table'!AG$4))</f>
        <v>0</v>
      </c>
      <c r="AI73" s="12">
        <f>($C73/INDEX('Nutrition Table'!$A$5:$AN$280,$B73+1,2))*(INDEX('Nutrition Table'!$A$5:$AN$280,$B73+1,'Nutrition Table'!AH$4))</f>
        <v>0</v>
      </c>
      <c r="AJ73" s="12">
        <f>($C73/INDEX('Nutrition Table'!$A$5:$AN$280,$B73+1,2))*(INDEX('Nutrition Table'!$A$5:$AN$280,$B73+1,'Nutrition Table'!AI$4))</f>
        <v>0</v>
      </c>
      <c r="AK73" s="41">
        <f>($C73/INDEX('Nutrition Table'!$A$5:$AN$280,$B73+1,2))*(INDEX('Nutrition Table'!$A$5:$AN$280,$B73+1,'Nutrition Table'!AJ$4))</f>
        <v>0</v>
      </c>
      <c r="AL73" s="12">
        <f>($C73/INDEX('Nutrition Table'!$A$5:$AN$280,$B73+1,2))*(INDEX('Nutrition Table'!$A$5:$AN$280,$B73+1,'Nutrition Table'!AK$4))</f>
        <v>0</v>
      </c>
      <c r="AM73" s="12" t="str">
        <f>INDEX('Nutrition Table'!$A$5:$AN$280,$B73+1,'Nutrition Table'!AL$4)</f>
        <v>-</v>
      </c>
      <c r="AN73" s="41" t="str">
        <f t="shared" si="19"/>
        <v>-</v>
      </c>
      <c r="AO73" s="139">
        <f>INDEX('Nutrition Table'!$A$5:$AN$280,$B73+1,'Nutrition Table'!AM$4)</f>
        <v>0</v>
      </c>
      <c r="AP73" s="12" t="str">
        <f>INDEX('Nutrition Table'!$A$5:$AN$280,$B73+1,'Nutrition Table'!AN$4)</f>
        <v xml:space="preserve"> --------------- </v>
      </c>
      <c r="AQ73" s="455">
        <f>($C73/INDEX('Nutrition Table'!$A$5:$AO$280,$B73+1,2))*(INDEX('Nutrition Table'!$A$5:$AO$280,$B73+1,'Nutrition Table'!AO$4))</f>
        <v>0</v>
      </c>
    </row>
    <row r="74" spans="1:43" ht="15.95" customHeight="1" x14ac:dyDescent="0.2">
      <c r="A74" s="312"/>
      <c r="B74" s="77">
        <v>1</v>
      </c>
      <c r="C74" s="78">
        <v>0</v>
      </c>
      <c r="D74" s="25" t="str">
        <f>INDEX('Nutrition Table'!$A$5:$AN$280,$B74+1,'Nutrition Table'!C$4)</f>
        <v>-</v>
      </c>
      <c r="E74" s="12">
        <f>($C74/INDEX('Nutrition Table'!$A$5:$AN$280,$B74+1,2))*(INDEX('Nutrition Table'!$A$5:$AN$280,$B74+1,'Nutrition Table'!D$4))</f>
        <v>0</v>
      </c>
      <c r="F74" s="12">
        <f>($C74/INDEX('Nutrition Table'!$A$5:$AN$280,$B74+1,2))*(INDEX('Nutrition Table'!$A$5:$AN$280,$B74+1,'Nutrition Table'!E$4))</f>
        <v>0</v>
      </c>
      <c r="G74" s="12">
        <f>($C74/INDEX('Nutrition Table'!$A$5:$AN$280,$B74+1,2))*(INDEX('Nutrition Table'!$A$5:$AN$280,$B74+1,'Nutrition Table'!F$4))</f>
        <v>0</v>
      </c>
      <c r="H74" s="16">
        <f>($C74/INDEX('Nutrition Table'!$A$5:$AN$280,$B74+1,2))*(INDEX('Nutrition Table'!$A$5:$AN$280,$B74+1,'Nutrition Table'!G$4))</f>
        <v>0</v>
      </c>
      <c r="I74" s="46">
        <f>($C74/INDEX('Nutrition Table'!$A$5:$AN$280,$B74+1,2))*(INDEX('Nutrition Table'!$A$5:$AN$280,$B74+1,'Nutrition Table'!H$4))</f>
        <v>0</v>
      </c>
      <c r="J74" s="12">
        <f>($C74/INDEX('Nutrition Table'!$A$5:$AN$280,$B74+1,2))*(INDEX('Nutrition Table'!$A$5:$AN$280,$B74+1,'Nutrition Table'!I$4))</f>
        <v>0</v>
      </c>
      <c r="K74" s="12">
        <f>($C74/INDEX('Nutrition Table'!$A$5:$AN$280,$B74+1,2))*(INDEX('Nutrition Table'!$A$5:$AN$280,$B74+1,'Nutrition Table'!J$4))</f>
        <v>0</v>
      </c>
      <c r="L74" s="12">
        <f>($C74/INDEX('Nutrition Table'!$A$5:$AN$280,$B74+1,2))*(INDEX('Nutrition Table'!$A$5:$AN$280,$B74+1,'Nutrition Table'!K$4))</f>
        <v>0</v>
      </c>
      <c r="M74" s="12">
        <f>($C74/INDEX('Nutrition Table'!$A$5:$AN$280,$B74+1,2))*(INDEX('Nutrition Table'!$A$5:$AN$280,$B74+1,'Nutrition Table'!L$4))</f>
        <v>0</v>
      </c>
      <c r="N74" s="12">
        <f>($C74/INDEX('Nutrition Table'!$A$5:$AN$280,$B74+1,2))*(INDEX('Nutrition Table'!$A$5:$AN$280,$B74+1,'Nutrition Table'!M$4))</f>
        <v>0</v>
      </c>
      <c r="O74" s="12">
        <f>($C74/INDEX('Nutrition Table'!$A$5:$AN$280,$B74+1,2))*(INDEX('Nutrition Table'!$A$5:$AN$280,$B74+1,'Nutrition Table'!N$4))</f>
        <v>0</v>
      </c>
      <c r="P74" s="12">
        <f>($C74/INDEX('Nutrition Table'!$A$5:$AN$280,$B74+1,2))*(INDEX('Nutrition Table'!$A$5:$AN$280,$B74+1,'Nutrition Table'!O$4))</f>
        <v>0</v>
      </c>
      <c r="Q74" s="12">
        <f>($C74/INDEX('Nutrition Table'!$A$5:$AN$280,$B74+1,2))*(INDEX('Nutrition Table'!$A$5:$AN$280,$B74+1,'Nutrition Table'!P$4))</f>
        <v>0</v>
      </c>
      <c r="R74" s="12">
        <f>($C74/INDEX('Nutrition Table'!$A$5:$AN$280,$B74+1,2))*(INDEX('Nutrition Table'!$A$5:$AN$280,$B74+1,'Nutrition Table'!Q$4))</f>
        <v>0</v>
      </c>
      <c r="S74" s="12">
        <f>($C74/INDEX('Nutrition Table'!$A$5:$AN$280,$B74+1,2))*(INDEX('Nutrition Table'!$A$5:$AN$280,$B74+1,'Nutrition Table'!R$4))</f>
        <v>0</v>
      </c>
      <c r="T74" s="12">
        <f>($C74/INDEX('Nutrition Table'!$A$5:$AN$280,$B74+1,2))*(INDEX('Nutrition Table'!$A$5:$AN$280,$B74+1,'Nutrition Table'!S$4))</f>
        <v>0</v>
      </c>
      <c r="U74" s="41">
        <f>($C74/INDEX('Nutrition Table'!$A$5:$AN$280,$B74+1,2))*(INDEX('Nutrition Table'!$A$5:$AN$280,$B74+1,'Nutrition Table'!T$4))</f>
        <v>0</v>
      </c>
      <c r="V74" s="12">
        <f>($C74/INDEX('Nutrition Table'!$A$5:$AN$280,$B74+1,2))*(INDEX('Nutrition Table'!$A$5:$AN$280,$B74+1,'Nutrition Table'!U$4))</f>
        <v>0</v>
      </c>
      <c r="W74" s="12">
        <f>($C74/INDEX('Nutrition Table'!$A$5:$AN$280,$B74+1,2))*(INDEX('Nutrition Table'!$A$5:$AN$280,$B74+1,'Nutrition Table'!V$4))</f>
        <v>0</v>
      </c>
      <c r="X74" s="12">
        <f>($C74/INDEX('Nutrition Table'!$A$5:$AN$280,$B74+1,2))*(INDEX('Nutrition Table'!$A$5:$AN$280,$B74+1,'Nutrition Table'!W$4))</f>
        <v>0</v>
      </c>
      <c r="Y74" s="12">
        <f>($C74/INDEX('Nutrition Table'!$A$5:$AN$280,$B74+1,2))*(INDEX('Nutrition Table'!$A$5:$AN$280,$B74+1,'Nutrition Table'!X$4))</f>
        <v>0</v>
      </c>
      <c r="Z74" s="12">
        <f>($C74/INDEX('Nutrition Table'!$A$5:$AN$280,$B74+1,2))*(INDEX('Nutrition Table'!$A$5:$AN$280,$B74+1,'Nutrition Table'!Y$4))</f>
        <v>0</v>
      </c>
      <c r="AA74" s="12">
        <f>($C74/INDEX('Nutrition Table'!$A$5:$AN$280,$B74+1,2))*(INDEX('Nutrition Table'!$A$5:$AN$280,$B74+1,'Nutrition Table'!Z$4))</f>
        <v>0</v>
      </c>
      <c r="AB74" s="12">
        <f>($C74/INDEX('Nutrition Table'!$A$5:$AN$280,$B74+1,2))*(INDEX('Nutrition Table'!$A$5:$AN$280,$B74+1,'Nutrition Table'!AA$4))</f>
        <v>0</v>
      </c>
      <c r="AC74" s="12">
        <f>($C74/INDEX('Nutrition Table'!$A$5:$AN$280,$B74+1,2))*(INDEX('Nutrition Table'!$A$5:$AN$280,$B74+1,'Nutrition Table'!AB$4))</f>
        <v>0</v>
      </c>
      <c r="AD74" s="12">
        <f>($C74/INDEX('Nutrition Table'!$A$5:$AN$280,$B74+1,2))*(INDEX('Nutrition Table'!$A$5:$AN$280,$B74+1,'Nutrition Table'!AC$4))</f>
        <v>0</v>
      </c>
      <c r="AE74" s="41">
        <f>($C74/INDEX('Nutrition Table'!$A$5:$AN$280,$B74+1,2))*(INDEX('Nutrition Table'!$A$5:$AN$280,$B74+1,'Nutrition Table'!AD$4))</f>
        <v>0</v>
      </c>
      <c r="AF74" s="12">
        <f>($C74/INDEX('Nutrition Table'!$A$5:$AN$280,$B74+1,2))*(INDEX('Nutrition Table'!$A$5:$AN$280,$B74+1,'Nutrition Table'!AE$4))</f>
        <v>0</v>
      </c>
      <c r="AG74" s="12">
        <f>($C74/INDEX('Nutrition Table'!$A$5:$AN$280,$B74+1,2))*(INDEX('Nutrition Table'!$A$5:$AN$280,$B74+1,'Nutrition Table'!AF$4))</f>
        <v>0</v>
      </c>
      <c r="AH74" s="41">
        <f>($C74/INDEX('Nutrition Table'!$A$5:$AN$280,$B74+1,2))*(INDEX('Nutrition Table'!$A$5:$AN$280,$B74+1,'Nutrition Table'!AG$4))</f>
        <v>0</v>
      </c>
      <c r="AI74" s="12">
        <f>($C74/INDEX('Nutrition Table'!$A$5:$AN$280,$B74+1,2))*(INDEX('Nutrition Table'!$A$5:$AN$280,$B74+1,'Nutrition Table'!AH$4))</f>
        <v>0</v>
      </c>
      <c r="AJ74" s="12">
        <f>($C74/INDEX('Nutrition Table'!$A$5:$AN$280,$B74+1,2))*(INDEX('Nutrition Table'!$A$5:$AN$280,$B74+1,'Nutrition Table'!AI$4))</f>
        <v>0</v>
      </c>
      <c r="AK74" s="41">
        <f>($C74/INDEX('Nutrition Table'!$A$5:$AN$280,$B74+1,2))*(INDEX('Nutrition Table'!$A$5:$AN$280,$B74+1,'Nutrition Table'!AJ$4))</f>
        <v>0</v>
      </c>
      <c r="AL74" s="12">
        <f>($C74/INDEX('Nutrition Table'!$A$5:$AN$280,$B74+1,2))*(INDEX('Nutrition Table'!$A$5:$AN$280,$B74+1,'Nutrition Table'!AK$4))</f>
        <v>0</v>
      </c>
      <c r="AM74" s="12" t="str">
        <f>INDEX('Nutrition Table'!$A$5:$AN$280,$B74+1,'Nutrition Table'!AL$4)</f>
        <v>-</v>
      </c>
      <c r="AN74" s="41" t="str">
        <f t="shared" si="19"/>
        <v>-</v>
      </c>
      <c r="AO74" s="139">
        <f>INDEX('Nutrition Table'!$A$5:$AN$280,$B74+1,'Nutrition Table'!AM$4)</f>
        <v>0</v>
      </c>
      <c r="AP74" s="12" t="str">
        <f>INDEX('Nutrition Table'!$A$5:$AN$280,$B74+1,'Nutrition Table'!AN$4)</f>
        <v xml:space="preserve"> --------------- </v>
      </c>
      <c r="AQ74" s="455">
        <f>($C74/INDEX('Nutrition Table'!$A$5:$AO$280,$B74+1,2))*(INDEX('Nutrition Table'!$A$5:$AO$280,$B74+1,'Nutrition Table'!AO$4))</f>
        <v>0</v>
      </c>
    </row>
    <row r="75" spans="1:43" ht="15.95" customHeight="1" x14ac:dyDescent="0.2">
      <c r="A75" s="312"/>
      <c r="B75" s="77">
        <v>1</v>
      </c>
      <c r="C75" s="78">
        <v>0</v>
      </c>
      <c r="D75" s="25" t="str">
        <f>INDEX('Nutrition Table'!$A$5:$AN$280,$B75+1,'Nutrition Table'!C$4)</f>
        <v>-</v>
      </c>
      <c r="E75" s="12">
        <f>($C75/INDEX('Nutrition Table'!$A$5:$AN$280,$B75+1,2))*(INDEX('Nutrition Table'!$A$5:$AN$280,$B75+1,'Nutrition Table'!D$4))</f>
        <v>0</v>
      </c>
      <c r="F75" s="12">
        <f>($C75/INDEX('Nutrition Table'!$A$5:$AN$280,$B75+1,2))*(INDEX('Nutrition Table'!$A$5:$AN$280,$B75+1,'Nutrition Table'!E$4))</f>
        <v>0</v>
      </c>
      <c r="G75" s="12">
        <f>($C75/INDEX('Nutrition Table'!$A$5:$AN$280,$B75+1,2))*(INDEX('Nutrition Table'!$A$5:$AN$280,$B75+1,'Nutrition Table'!F$4))</f>
        <v>0</v>
      </c>
      <c r="H75" s="16">
        <f>($C75/INDEX('Nutrition Table'!$A$5:$AN$280,$B75+1,2))*(INDEX('Nutrition Table'!$A$5:$AN$280,$B75+1,'Nutrition Table'!G$4))</f>
        <v>0</v>
      </c>
      <c r="I75" s="46">
        <f>($C75/INDEX('Nutrition Table'!$A$5:$AN$280,$B75+1,2))*(INDEX('Nutrition Table'!$A$5:$AN$280,$B75+1,'Nutrition Table'!H$4))</f>
        <v>0</v>
      </c>
      <c r="J75" s="12">
        <f>($C75/INDEX('Nutrition Table'!$A$5:$AN$280,$B75+1,2))*(INDEX('Nutrition Table'!$A$5:$AN$280,$B75+1,'Nutrition Table'!I$4))</f>
        <v>0</v>
      </c>
      <c r="K75" s="12">
        <f>($C75/INDEX('Nutrition Table'!$A$5:$AN$280,$B75+1,2))*(INDEX('Nutrition Table'!$A$5:$AN$280,$B75+1,'Nutrition Table'!J$4))</f>
        <v>0</v>
      </c>
      <c r="L75" s="12">
        <f>($C75/INDEX('Nutrition Table'!$A$5:$AN$280,$B75+1,2))*(INDEX('Nutrition Table'!$A$5:$AN$280,$B75+1,'Nutrition Table'!K$4))</f>
        <v>0</v>
      </c>
      <c r="M75" s="12">
        <f>($C75/INDEX('Nutrition Table'!$A$5:$AN$280,$B75+1,2))*(INDEX('Nutrition Table'!$A$5:$AN$280,$B75+1,'Nutrition Table'!L$4))</f>
        <v>0</v>
      </c>
      <c r="N75" s="12">
        <f>($C75/INDEX('Nutrition Table'!$A$5:$AN$280,$B75+1,2))*(INDEX('Nutrition Table'!$A$5:$AN$280,$B75+1,'Nutrition Table'!M$4))</f>
        <v>0</v>
      </c>
      <c r="O75" s="12">
        <f>($C75/INDEX('Nutrition Table'!$A$5:$AN$280,$B75+1,2))*(INDEX('Nutrition Table'!$A$5:$AN$280,$B75+1,'Nutrition Table'!N$4))</f>
        <v>0</v>
      </c>
      <c r="P75" s="12">
        <f>($C75/INDEX('Nutrition Table'!$A$5:$AN$280,$B75+1,2))*(INDEX('Nutrition Table'!$A$5:$AN$280,$B75+1,'Nutrition Table'!O$4))</f>
        <v>0</v>
      </c>
      <c r="Q75" s="12">
        <f>($C75/INDEX('Nutrition Table'!$A$5:$AN$280,$B75+1,2))*(INDEX('Nutrition Table'!$A$5:$AN$280,$B75+1,'Nutrition Table'!P$4))</f>
        <v>0</v>
      </c>
      <c r="R75" s="12">
        <f>($C75/INDEX('Nutrition Table'!$A$5:$AN$280,$B75+1,2))*(INDEX('Nutrition Table'!$A$5:$AN$280,$B75+1,'Nutrition Table'!Q$4))</f>
        <v>0</v>
      </c>
      <c r="S75" s="12">
        <f>($C75/INDEX('Nutrition Table'!$A$5:$AN$280,$B75+1,2))*(INDEX('Nutrition Table'!$A$5:$AN$280,$B75+1,'Nutrition Table'!R$4))</f>
        <v>0</v>
      </c>
      <c r="T75" s="12">
        <f>($C75/INDEX('Nutrition Table'!$A$5:$AN$280,$B75+1,2))*(INDEX('Nutrition Table'!$A$5:$AN$280,$B75+1,'Nutrition Table'!S$4))</f>
        <v>0</v>
      </c>
      <c r="U75" s="41">
        <f>($C75/INDEX('Nutrition Table'!$A$5:$AN$280,$B75+1,2))*(INDEX('Nutrition Table'!$A$5:$AN$280,$B75+1,'Nutrition Table'!T$4))</f>
        <v>0</v>
      </c>
      <c r="V75" s="12">
        <f>($C75/INDEX('Nutrition Table'!$A$5:$AN$280,$B75+1,2))*(INDEX('Nutrition Table'!$A$5:$AN$280,$B75+1,'Nutrition Table'!U$4))</f>
        <v>0</v>
      </c>
      <c r="W75" s="12">
        <f>($C75/INDEX('Nutrition Table'!$A$5:$AN$280,$B75+1,2))*(INDEX('Nutrition Table'!$A$5:$AN$280,$B75+1,'Nutrition Table'!V$4))</f>
        <v>0</v>
      </c>
      <c r="X75" s="12">
        <f>($C75/INDEX('Nutrition Table'!$A$5:$AN$280,$B75+1,2))*(INDEX('Nutrition Table'!$A$5:$AN$280,$B75+1,'Nutrition Table'!W$4))</f>
        <v>0</v>
      </c>
      <c r="Y75" s="12">
        <f>($C75/INDEX('Nutrition Table'!$A$5:$AN$280,$B75+1,2))*(INDEX('Nutrition Table'!$A$5:$AN$280,$B75+1,'Nutrition Table'!X$4))</f>
        <v>0</v>
      </c>
      <c r="Z75" s="12">
        <f>($C75/INDEX('Nutrition Table'!$A$5:$AN$280,$B75+1,2))*(INDEX('Nutrition Table'!$A$5:$AN$280,$B75+1,'Nutrition Table'!Y$4))</f>
        <v>0</v>
      </c>
      <c r="AA75" s="12">
        <f>($C75/INDEX('Nutrition Table'!$A$5:$AN$280,$B75+1,2))*(INDEX('Nutrition Table'!$A$5:$AN$280,$B75+1,'Nutrition Table'!Z$4))</f>
        <v>0</v>
      </c>
      <c r="AB75" s="12">
        <f>($C75/INDEX('Nutrition Table'!$A$5:$AN$280,$B75+1,2))*(INDEX('Nutrition Table'!$A$5:$AN$280,$B75+1,'Nutrition Table'!AA$4))</f>
        <v>0</v>
      </c>
      <c r="AC75" s="12">
        <f>($C75/INDEX('Nutrition Table'!$A$5:$AN$280,$B75+1,2))*(INDEX('Nutrition Table'!$A$5:$AN$280,$B75+1,'Nutrition Table'!AB$4))</f>
        <v>0</v>
      </c>
      <c r="AD75" s="12">
        <f>($C75/INDEX('Nutrition Table'!$A$5:$AN$280,$B75+1,2))*(INDEX('Nutrition Table'!$A$5:$AN$280,$B75+1,'Nutrition Table'!AC$4))</f>
        <v>0</v>
      </c>
      <c r="AE75" s="41">
        <f>($C75/INDEX('Nutrition Table'!$A$5:$AN$280,$B75+1,2))*(INDEX('Nutrition Table'!$A$5:$AN$280,$B75+1,'Nutrition Table'!AD$4))</f>
        <v>0</v>
      </c>
      <c r="AF75" s="12">
        <f>($C75/INDEX('Nutrition Table'!$A$5:$AN$280,$B75+1,2))*(INDEX('Nutrition Table'!$A$5:$AN$280,$B75+1,'Nutrition Table'!AE$4))</f>
        <v>0</v>
      </c>
      <c r="AG75" s="12">
        <f>($C75/INDEX('Nutrition Table'!$A$5:$AN$280,$B75+1,2))*(INDEX('Nutrition Table'!$A$5:$AN$280,$B75+1,'Nutrition Table'!AF$4))</f>
        <v>0</v>
      </c>
      <c r="AH75" s="41">
        <f>($C75/INDEX('Nutrition Table'!$A$5:$AN$280,$B75+1,2))*(INDEX('Nutrition Table'!$A$5:$AN$280,$B75+1,'Nutrition Table'!AG$4))</f>
        <v>0</v>
      </c>
      <c r="AI75" s="12">
        <f>($C75/INDEX('Nutrition Table'!$A$5:$AN$280,$B75+1,2))*(INDEX('Nutrition Table'!$A$5:$AN$280,$B75+1,'Nutrition Table'!AH$4))</f>
        <v>0</v>
      </c>
      <c r="AJ75" s="12">
        <f>($C75/INDEX('Nutrition Table'!$A$5:$AN$280,$B75+1,2))*(INDEX('Nutrition Table'!$A$5:$AN$280,$B75+1,'Nutrition Table'!AI$4))</f>
        <v>0</v>
      </c>
      <c r="AK75" s="41">
        <f>($C75/INDEX('Nutrition Table'!$A$5:$AN$280,$B75+1,2))*(INDEX('Nutrition Table'!$A$5:$AN$280,$B75+1,'Nutrition Table'!AJ$4))</f>
        <v>0</v>
      </c>
      <c r="AL75" s="12">
        <f>($C75/INDEX('Nutrition Table'!$A$5:$AN$280,$B75+1,2))*(INDEX('Nutrition Table'!$A$5:$AN$280,$B75+1,'Nutrition Table'!AK$4))</f>
        <v>0</v>
      </c>
      <c r="AM75" s="12" t="str">
        <f>INDEX('Nutrition Table'!$A$5:$AN$280,$B75+1,'Nutrition Table'!AL$4)</f>
        <v>-</v>
      </c>
      <c r="AN75" s="41" t="str">
        <f t="shared" si="19"/>
        <v>-</v>
      </c>
      <c r="AO75" s="139">
        <f>INDEX('Nutrition Table'!$A$5:$AN$280,$B75+1,'Nutrition Table'!AM$4)</f>
        <v>0</v>
      </c>
      <c r="AP75" s="12" t="str">
        <f>INDEX('Nutrition Table'!$A$5:$AN$280,$B75+1,'Nutrition Table'!AN$4)</f>
        <v xml:space="preserve"> --------------- </v>
      </c>
      <c r="AQ75" s="455">
        <f>($C75/INDEX('Nutrition Table'!$A$5:$AO$280,$B75+1,2))*(INDEX('Nutrition Table'!$A$5:$AO$280,$B75+1,'Nutrition Table'!AO$4))</f>
        <v>0</v>
      </c>
    </row>
    <row r="76" spans="1:43" ht="15.95" customHeight="1" x14ac:dyDescent="0.2">
      <c r="A76" s="312"/>
      <c r="B76" s="77">
        <v>1</v>
      </c>
      <c r="C76" s="78">
        <v>0</v>
      </c>
      <c r="D76" s="25" t="str">
        <f>INDEX('Nutrition Table'!$A$5:$AN$280,$B76+1,'Nutrition Table'!C$4)</f>
        <v>-</v>
      </c>
      <c r="E76" s="12">
        <f>($C76/INDEX('Nutrition Table'!$A$5:$AN$280,$B76+1,2))*(INDEX('Nutrition Table'!$A$5:$AN$280,$B76+1,'Nutrition Table'!D$4))</f>
        <v>0</v>
      </c>
      <c r="F76" s="12">
        <f>($C76/INDEX('Nutrition Table'!$A$5:$AN$280,$B76+1,2))*(INDEX('Nutrition Table'!$A$5:$AN$280,$B76+1,'Nutrition Table'!E$4))</f>
        <v>0</v>
      </c>
      <c r="G76" s="12">
        <f>($C76/INDEX('Nutrition Table'!$A$5:$AN$280,$B76+1,2))*(INDEX('Nutrition Table'!$A$5:$AN$280,$B76+1,'Nutrition Table'!F$4))</f>
        <v>0</v>
      </c>
      <c r="H76" s="16">
        <f>($C76/INDEX('Nutrition Table'!$A$5:$AN$280,$B76+1,2))*(INDEX('Nutrition Table'!$A$5:$AN$280,$B76+1,'Nutrition Table'!G$4))</f>
        <v>0</v>
      </c>
      <c r="I76" s="46">
        <f>($C76/INDEX('Nutrition Table'!$A$5:$AN$280,$B76+1,2))*(INDEX('Nutrition Table'!$A$5:$AN$280,$B76+1,'Nutrition Table'!H$4))</f>
        <v>0</v>
      </c>
      <c r="J76" s="12">
        <f>($C76/INDEX('Nutrition Table'!$A$5:$AN$280,$B76+1,2))*(INDEX('Nutrition Table'!$A$5:$AN$280,$B76+1,'Nutrition Table'!I$4))</f>
        <v>0</v>
      </c>
      <c r="K76" s="12">
        <f>($C76/INDEX('Nutrition Table'!$A$5:$AN$280,$B76+1,2))*(INDEX('Nutrition Table'!$A$5:$AN$280,$B76+1,'Nutrition Table'!J$4))</f>
        <v>0</v>
      </c>
      <c r="L76" s="12">
        <f>($C76/INDEX('Nutrition Table'!$A$5:$AN$280,$B76+1,2))*(INDEX('Nutrition Table'!$A$5:$AN$280,$B76+1,'Nutrition Table'!K$4))</f>
        <v>0</v>
      </c>
      <c r="M76" s="12">
        <f>($C76/INDEX('Nutrition Table'!$A$5:$AN$280,$B76+1,2))*(INDEX('Nutrition Table'!$A$5:$AN$280,$B76+1,'Nutrition Table'!L$4))</f>
        <v>0</v>
      </c>
      <c r="N76" s="12">
        <f>($C76/INDEX('Nutrition Table'!$A$5:$AN$280,$B76+1,2))*(INDEX('Nutrition Table'!$A$5:$AN$280,$B76+1,'Nutrition Table'!M$4))</f>
        <v>0</v>
      </c>
      <c r="O76" s="12">
        <f>($C76/INDEX('Nutrition Table'!$A$5:$AN$280,$B76+1,2))*(INDEX('Nutrition Table'!$A$5:$AN$280,$B76+1,'Nutrition Table'!N$4))</f>
        <v>0</v>
      </c>
      <c r="P76" s="12">
        <f>($C76/INDEX('Nutrition Table'!$A$5:$AN$280,$B76+1,2))*(INDEX('Nutrition Table'!$A$5:$AN$280,$B76+1,'Nutrition Table'!O$4))</f>
        <v>0</v>
      </c>
      <c r="Q76" s="12">
        <f>($C76/INDEX('Nutrition Table'!$A$5:$AN$280,$B76+1,2))*(INDEX('Nutrition Table'!$A$5:$AN$280,$B76+1,'Nutrition Table'!P$4))</f>
        <v>0</v>
      </c>
      <c r="R76" s="12">
        <f>($C76/INDEX('Nutrition Table'!$A$5:$AN$280,$B76+1,2))*(INDEX('Nutrition Table'!$A$5:$AN$280,$B76+1,'Nutrition Table'!Q$4))</f>
        <v>0</v>
      </c>
      <c r="S76" s="12">
        <f>($C76/INDEX('Nutrition Table'!$A$5:$AN$280,$B76+1,2))*(INDEX('Nutrition Table'!$A$5:$AN$280,$B76+1,'Nutrition Table'!R$4))</f>
        <v>0</v>
      </c>
      <c r="T76" s="12">
        <f>($C76/INDEX('Nutrition Table'!$A$5:$AN$280,$B76+1,2))*(INDEX('Nutrition Table'!$A$5:$AN$280,$B76+1,'Nutrition Table'!S$4))</f>
        <v>0</v>
      </c>
      <c r="U76" s="41">
        <f>($C76/INDEX('Nutrition Table'!$A$5:$AN$280,$B76+1,2))*(INDEX('Nutrition Table'!$A$5:$AN$280,$B76+1,'Nutrition Table'!T$4))</f>
        <v>0</v>
      </c>
      <c r="V76" s="12">
        <f>($C76/INDEX('Nutrition Table'!$A$5:$AN$280,$B76+1,2))*(INDEX('Nutrition Table'!$A$5:$AN$280,$B76+1,'Nutrition Table'!U$4))</f>
        <v>0</v>
      </c>
      <c r="W76" s="12">
        <f>($C76/INDEX('Nutrition Table'!$A$5:$AN$280,$B76+1,2))*(INDEX('Nutrition Table'!$A$5:$AN$280,$B76+1,'Nutrition Table'!V$4))</f>
        <v>0</v>
      </c>
      <c r="X76" s="12">
        <f>($C76/INDEX('Nutrition Table'!$A$5:$AN$280,$B76+1,2))*(INDEX('Nutrition Table'!$A$5:$AN$280,$B76+1,'Nutrition Table'!W$4))</f>
        <v>0</v>
      </c>
      <c r="Y76" s="12">
        <f>($C76/INDEX('Nutrition Table'!$A$5:$AN$280,$B76+1,2))*(INDEX('Nutrition Table'!$A$5:$AN$280,$B76+1,'Nutrition Table'!X$4))</f>
        <v>0</v>
      </c>
      <c r="Z76" s="12">
        <f>($C76/INDEX('Nutrition Table'!$A$5:$AN$280,$B76+1,2))*(INDEX('Nutrition Table'!$A$5:$AN$280,$B76+1,'Nutrition Table'!Y$4))</f>
        <v>0</v>
      </c>
      <c r="AA76" s="12">
        <f>($C76/INDEX('Nutrition Table'!$A$5:$AN$280,$B76+1,2))*(INDEX('Nutrition Table'!$A$5:$AN$280,$B76+1,'Nutrition Table'!Z$4))</f>
        <v>0</v>
      </c>
      <c r="AB76" s="12">
        <f>($C76/INDEX('Nutrition Table'!$A$5:$AN$280,$B76+1,2))*(INDEX('Nutrition Table'!$A$5:$AN$280,$B76+1,'Nutrition Table'!AA$4))</f>
        <v>0</v>
      </c>
      <c r="AC76" s="12">
        <f>($C76/INDEX('Nutrition Table'!$A$5:$AN$280,$B76+1,2))*(INDEX('Nutrition Table'!$A$5:$AN$280,$B76+1,'Nutrition Table'!AB$4))</f>
        <v>0</v>
      </c>
      <c r="AD76" s="12">
        <f>($C76/INDEX('Nutrition Table'!$A$5:$AN$280,$B76+1,2))*(INDEX('Nutrition Table'!$A$5:$AN$280,$B76+1,'Nutrition Table'!AC$4))</f>
        <v>0</v>
      </c>
      <c r="AE76" s="41">
        <f>($C76/INDEX('Nutrition Table'!$A$5:$AN$280,$B76+1,2))*(INDEX('Nutrition Table'!$A$5:$AN$280,$B76+1,'Nutrition Table'!AD$4))</f>
        <v>0</v>
      </c>
      <c r="AF76" s="12">
        <f>($C76/INDEX('Nutrition Table'!$A$5:$AN$280,$B76+1,2))*(INDEX('Nutrition Table'!$A$5:$AN$280,$B76+1,'Nutrition Table'!AE$4))</f>
        <v>0</v>
      </c>
      <c r="AG76" s="12">
        <f>($C76/INDEX('Nutrition Table'!$A$5:$AN$280,$B76+1,2))*(INDEX('Nutrition Table'!$A$5:$AN$280,$B76+1,'Nutrition Table'!AF$4))</f>
        <v>0</v>
      </c>
      <c r="AH76" s="41">
        <f>($C76/INDEX('Nutrition Table'!$A$5:$AN$280,$B76+1,2))*(INDEX('Nutrition Table'!$A$5:$AN$280,$B76+1,'Nutrition Table'!AG$4))</f>
        <v>0</v>
      </c>
      <c r="AI76" s="12">
        <f>($C76/INDEX('Nutrition Table'!$A$5:$AN$280,$B76+1,2))*(INDEX('Nutrition Table'!$A$5:$AN$280,$B76+1,'Nutrition Table'!AH$4))</f>
        <v>0</v>
      </c>
      <c r="AJ76" s="12">
        <f>($C76/INDEX('Nutrition Table'!$A$5:$AN$280,$B76+1,2))*(INDEX('Nutrition Table'!$A$5:$AN$280,$B76+1,'Nutrition Table'!AI$4))</f>
        <v>0</v>
      </c>
      <c r="AK76" s="41">
        <f>($C76/INDEX('Nutrition Table'!$A$5:$AN$280,$B76+1,2))*(INDEX('Nutrition Table'!$A$5:$AN$280,$B76+1,'Nutrition Table'!AJ$4))</f>
        <v>0</v>
      </c>
      <c r="AL76" s="12">
        <f>($C76/INDEX('Nutrition Table'!$A$5:$AN$280,$B76+1,2))*(INDEX('Nutrition Table'!$A$5:$AN$280,$B76+1,'Nutrition Table'!AK$4))</f>
        <v>0</v>
      </c>
      <c r="AM76" s="12" t="str">
        <f>INDEX('Nutrition Table'!$A$5:$AN$280,$B76+1,'Nutrition Table'!AL$4)</f>
        <v>-</v>
      </c>
      <c r="AN76" s="41" t="str">
        <f t="shared" si="19"/>
        <v>-</v>
      </c>
      <c r="AO76" s="139">
        <f>INDEX('Nutrition Table'!$A$5:$AN$280,$B76+1,'Nutrition Table'!AM$4)</f>
        <v>0</v>
      </c>
      <c r="AP76" s="12" t="str">
        <f>INDEX('Nutrition Table'!$A$5:$AN$280,$B76+1,'Nutrition Table'!AN$4)</f>
        <v xml:space="preserve"> --------------- </v>
      </c>
      <c r="AQ76" s="455">
        <f>($C76/INDEX('Nutrition Table'!$A$5:$AO$280,$B76+1,2))*(INDEX('Nutrition Table'!$A$5:$AO$280,$B76+1,'Nutrition Table'!AO$4))</f>
        <v>0</v>
      </c>
    </row>
    <row r="77" spans="1:43" ht="15.95" customHeight="1" x14ac:dyDescent="0.2">
      <c r="A77" s="312"/>
      <c r="B77" s="77">
        <v>1</v>
      </c>
      <c r="C77" s="78">
        <v>0</v>
      </c>
      <c r="D77" s="25" t="str">
        <f>INDEX('Nutrition Table'!$A$5:$AN$280,$B77+1,'Nutrition Table'!C$4)</f>
        <v>-</v>
      </c>
      <c r="E77" s="12">
        <f>($C77/INDEX('Nutrition Table'!$A$5:$AN$280,$B77+1,2))*(INDEX('Nutrition Table'!$A$5:$AN$280,$B77+1,'Nutrition Table'!D$4))</f>
        <v>0</v>
      </c>
      <c r="F77" s="12">
        <f>($C77/INDEX('Nutrition Table'!$A$5:$AN$280,$B77+1,2))*(INDEX('Nutrition Table'!$A$5:$AN$280,$B77+1,'Nutrition Table'!E$4))</f>
        <v>0</v>
      </c>
      <c r="G77" s="12">
        <f>($C77/INDEX('Nutrition Table'!$A$5:$AN$280,$B77+1,2))*(INDEX('Nutrition Table'!$A$5:$AN$280,$B77+1,'Nutrition Table'!F$4))</f>
        <v>0</v>
      </c>
      <c r="H77" s="16">
        <f>($C77/INDEX('Nutrition Table'!$A$5:$AN$280,$B77+1,2))*(INDEX('Nutrition Table'!$A$5:$AN$280,$B77+1,'Nutrition Table'!G$4))</f>
        <v>0</v>
      </c>
      <c r="I77" s="46">
        <f>($C77/INDEX('Nutrition Table'!$A$5:$AN$280,$B77+1,2))*(INDEX('Nutrition Table'!$A$5:$AN$280,$B77+1,'Nutrition Table'!H$4))</f>
        <v>0</v>
      </c>
      <c r="J77" s="12">
        <f>($C77/INDEX('Nutrition Table'!$A$5:$AN$280,$B77+1,2))*(INDEX('Nutrition Table'!$A$5:$AN$280,$B77+1,'Nutrition Table'!I$4))</f>
        <v>0</v>
      </c>
      <c r="K77" s="12">
        <f>($C77/INDEX('Nutrition Table'!$A$5:$AN$280,$B77+1,2))*(INDEX('Nutrition Table'!$A$5:$AN$280,$B77+1,'Nutrition Table'!J$4))</f>
        <v>0</v>
      </c>
      <c r="L77" s="12">
        <f>($C77/INDEX('Nutrition Table'!$A$5:$AN$280,$B77+1,2))*(INDEX('Nutrition Table'!$A$5:$AN$280,$B77+1,'Nutrition Table'!K$4))</f>
        <v>0</v>
      </c>
      <c r="M77" s="12">
        <f>($C77/INDEX('Nutrition Table'!$A$5:$AN$280,$B77+1,2))*(INDEX('Nutrition Table'!$A$5:$AN$280,$B77+1,'Nutrition Table'!L$4))</f>
        <v>0</v>
      </c>
      <c r="N77" s="12">
        <f>($C77/INDEX('Nutrition Table'!$A$5:$AN$280,$B77+1,2))*(INDEX('Nutrition Table'!$A$5:$AN$280,$B77+1,'Nutrition Table'!M$4))</f>
        <v>0</v>
      </c>
      <c r="O77" s="12">
        <f>($C77/INDEX('Nutrition Table'!$A$5:$AN$280,$B77+1,2))*(INDEX('Nutrition Table'!$A$5:$AN$280,$B77+1,'Nutrition Table'!N$4))</f>
        <v>0</v>
      </c>
      <c r="P77" s="12">
        <f>($C77/INDEX('Nutrition Table'!$A$5:$AN$280,$B77+1,2))*(INDEX('Nutrition Table'!$A$5:$AN$280,$B77+1,'Nutrition Table'!O$4))</f>
        <v>0</v>
      </c>
      <c r="Q77" s="12">
        <f>($C77/INDEX('Nutrition Table'!$A$5:$AN$280,$B77+1,2))*(INDEX('Nutrition Table'!$A$5:$AN$280,$B77+1,'Nutrition Table'!P$4))</f>
        <v>0</v>
      </c>
      <c r="R77" s="12">
        <f>($C77/INDEX('Nutrition Table'!$A$5:$AN$280,$B77+1,2))*(INDEX('Nutrition Table'!$A$5:$AN$280,$B77+1,'Nutrition Table'!Q$4))</f>
        <v>0</v>
      </c>
      <c r="S77" s="12">
        <f>($C77/INDEX('Nutrition Table'!$A$5:$AN$280,$B77+1,2))*(INDEX('Nutrition Table'!$A$5:$AN$280,$B77+1,'Nutrition Table'!R$4))</f>
        <v>0</v>
      </c>
      <c r="T77" s="12">
        <f>($C77/INDEX('Nutrition Table'!$A$5:$AN$280,$B77+1,2))*(INDEX('Nutrition Table'!$A$5:$AN$280,$B77+1,'Nutrition Table'!S$4))</f>
        <v>0</v>
      </c>
      <c r="U77" s="41">
        <f>($C77/INDEX('Nutrition Table'!$A$5:$AN$280,$B77+1,2))*(INDEX('Nutrition Table'!$A$5:$AN$280,$B77+1,'Nutrition Table'!T$4))</f>
        <v>0</v>
      </c>
      <c r="V77" s="12">
        <f>($C77/INDEX('Nutrition Table'!$A$5:$AN$280,$B77+1,2))*(INDEX('Nutrition Table'!$A$5:$AN$280,$B77+1,'Nutrition Table'!U$4))</f>
        <v>0</v>
      </c>
      <c r="W77" s="12">
        <f>($C77/INDEX('Nutrition Table'!$A$5:$AN$280,$B77+1,2))*(INDEX('Nutrition Table'!$A$5:$AN$280,$B77+1,'Nutrition Table'!V$4))</f>
        <v>0</v>
      </c>
      <c r="X77" s="12">
        <f>($C77/INDEX('Nutrition Table'!$A$5:$AN$280,$B77+1,2))*(INDEX('Nutrition Table'!$A$5:$AN$280,$B77+1,'Nutrition Table'!W$4))</f>
        <v>0</v>
      </c>
      <c r="Y77" s="12">
        <f>($C77/INDEX('Nutrition Table'!$A$5:$AN$280,$B77+1,2))*(INDEX('Nutrition Table'!$A$5:$AN$280,$B77+1,'Nutrition Table'!X$4))</f>
        <v>0</v>
      </c>
      <c r="Z77" s="12">
        <f>($C77/INDEX('Nutrition Table'!$A$5:$AN$280,$B77+1,2))*(INDEX('Nutrition Table'!$A$5:$AN$280,$B77+1,'Nutrition Table'!Y$4))</f>
        <v>0</v>
      </c>
      <c r="AA77" s="12">
        <f>($C77/INDEX('Nutrition Table'!$A$5:$AN$280,$B77+1,2))*(INDEX('Nutrition Table'!$A$5:$AN$280,$B77+1,'Nutrition Table'!Z$4))</f>
        <v>0</v>
      </c>
      <c r="AB77" s="12">
        <f>($C77/INDEX('Nutrition Table'!$A$5:$AN$280,$B77+1,2))*(INDEX('Nutrition Table'!$A$5:$AN$280,$B77+1,'Nutrition Table'!AA$4))</f>
        <v>0</v>
      </c>
      <c r="AC77" s="12">
        <f>($C77/INDEX('Nutrition Table'!$A$5:$AN$280,$B77+1,2))*(INDEX('Nutrition Table'!$A$5:$AN$280,$B77+1,'Nutrition Table'!AB$4))</f>
        <v>0</v>
      </c>
      <c r="AD77" s="12">
        <f>($C77/INDEX('Nutrition Table'!$A$5:$AN$280,$B77+1,2))*(INDEX('Nutrition Table'!$A$5:$AN$280,$B77+1,'Nutrition Table'!AC$4))</f>
        <v>0</v>
      </c>
      <c r="AE77" s="41">
        <f>($C77/INDEX('Nutrition Table'!$A$5:$AN$280,$B77+1,2))*(INDEX('Nutrition Table'!$A$5:$AN$280,$B77+1,'Nutrition Table'!AD$4))</f>
        <v>0</v>
      </c>
      <c r="AF77" s="12">
        <f>($C77/INDEX('Nutrition Table'!$A$5:$AN$280,$B77+1,2))*(INDEX('Nutrition Table'!$A$5:$AN$280,$B77+1,'Nutrition Table'!AE$4))</f>
        <v>0</v>
      </c>
      <c r="AG77" s="12">
        <f>($C77/INDEX('Nutrition Table'!$A$5:$AN$280,$B77+1,2))*(INDEX('Nutrition Table'!$A$5:$AN$280,$B77+1,'Nutrition Table'!AF$4))</f>
        <v>0</v>
      </c>
      <c r="AH77" s="41">
        <f>($C77/INDEX('Nutrition Table'!$A$5:$AN$280,$B77+1,2))*(INDEX('Nutrition Table'!$A$5:$AN$280,$B77+1,'Nutrition Table'!AG$4))</f>
        <v>0</v>
      </c>
      <c r="AI77" s="12">
        <f>($C77/INDEX('Nutrition Table'!$A$5:$AN$280,$B77+1,2))*(INDEX('Nutrition Table'!$A$5:$AN$280,$B77+1,'Nutrition Table'!AH$4))</f>
        <v>0</v>
      </c>
      <c r="AJ77" s="12">
        <f>($C77/INDEX('Nutrition Table'!$A$5:$AN$280,$B77+1,2))*(INDEX('Nutrition Table'!$A$5:$AN$280,$B77+1,'Nutrition Table'!AI$4))</f>
        <v>0</v>
      </c>
      <c r="AK77" s="41">
        <f>($C77/INDEX('Nutrition Table'!$A$5:$AN$280,$B77+1,2))*(INDEX('Nutrition Table'!$A$5:$AN$280,$B77+1,'Nutrition Table'!AJ$4))</f>
        <v>0</v>
      </c>
      <c r="AL77" s="12">
        <f>($C77/INDEX('Nutrition Table'!$A$5:$AN$280,$B77+1,2))*(INDEX('Nutrition Table'!$A$5:$AN$280,$B77+1,'Nutrition Table'!AK$4))</f>
        <v>0</v>
      </c>
      <c r="AM77" s="12" t="str">
        <f>INDEX('Nutrition Table'!$A$5:$AN$280,$B77+1,'Nutrition Table'!AL$4)</f>
        <v>-</v>
      </c>
      <c r="AN77" s="41" t="str">
        <f t="shared" si="19"/>
        <v>-</v>
      </c>
      <c r="AO77" s="139">
        <f>INDEX('Nutrition Table'!$A$5:$AN$280,$B77+1,'Nutrition Table'!AM$4)</f>
        <v>0</v>
      </c>
      <c r="AP77" s="12" t="str">
        <f>INDEX('Nutrition Table'!$A$5:$AN$280,$B77+1,'Nutrition Table'!AN$4)</f>
        <v xml:space="preserve"> --------------- </v>
      </c>
      <c r="AQ77" s="455">
        <f>($C77/INDEX('Nutrition Table'!$A$5:$AO$280,$B77+1,2))*(INDEX('Nutrition Table'!$A$5:$AO$280,$B77+1,'Nutrition Table'!AO$4))</f>
        <v>0</v>
      </c>
    </row>
    <row r="78" spans="1:43" ht="15.95" customHeight="1" x14ac:dyDescent="0.2">
      <c r="A78" s="312"/>
      <c r="B78" s="4" t="s">
        <v>60</v>
      </c>
      <c r="C78" s="4"/>
      <c r="D78" s="4"/>
      <c r="E78" s="13">
        <f t="shared" ref="E78:AK78" si="20">SUM(E70:E77)</f>
        <v>214</v>
      </c>
      <c r="F78" s="13">
        <f t="shared" si="20"/>
        <v>31.35</v>
      </c>
      <c r="G78" s="13">
        <f t="shared" si="20"/>
        <v>9.4499999999999993</v>
      </c>
      <c r="H78" s="17">
        <f t="shared" si="20"/>
        <v>5.45</v>
      </c>
      <c r="I78" s="100">
        <f t="shared" si="20"/>
        <v>4.5</v>
      </c>
      <c r="J78" s="101">
        <f t="shared" si="20"/>
        <v>0</v>
      </c>
      <c r="K78" s="101">
        <f t="shared" si="20"/>
        <v>0</v>
      </c>
      <c r="L78" s="101">
        <f t="shared" si="20"/>
        <v>0</v>
      </c>
      <c r="M78" s="101">
        <f t="shared" si="20"/>
        <v>0</v>
      </c>
      <c r="N78" s="101">
        <f t="shared" si="20"/>
        <v>0</v>
      </c>
      <c r="O78" s="101">
        <f t="shared" si="20"/>
        <v>0</v>
      </c>
      <c r="P78" s="101">
        <f t="shared" si="20"/>
        <v>0</v>
      </c>
      <c r="Q78" s="101">
        <f t="shared" si="20"/>
        <v>0</v>
      </c>
      <c r="R78" s="101">
        <f t="shared" si="20"/>
        <v>0</v>
      </c>
      <c r="S78" s="101">
        <f t="shared" si="20"/>
        <v>0</v>
      </c>
      <c r="T78" s="101">
        <f t="shared" si="20"/>
        <v>0</v>
      </c>
      <c r="U78" s="114">
        <f t="shared" si="20"/>
        <v>0</v>
      </c>
      <c r="V78" s="101">
        <f t="shared" si="20"/>
        <v>0</v>
      </c>
      <c r="W78" s="101">
        <f t="shared" si="20"/>
        <v>0</v>
      </c>
      <c r="X78" s="101">
        <f t="shared" si="20"/>
        <v>0</v>
      </c>
      <c r="Y78" s="101">
        <f t="shared" si="20"/>
        <v>0</v>
      </c>
      <c r="Z78" s="101">
        <f t="shared" si="20"/>
        <v>0</v>
      </c>
      <c r="AA78" s="101">
        <f t="shared" si="20"/>
        <v>0</v>
      </c>
      <c r="AB78" s="101">
        <f t="shared" si="20"/>
        <v>0</v>
      </c>
      <c r="AC78" s="101">
        <f t="shared" si="20"/>
        <v>0</v>
      </c>
      <c r="AD78" s="101">
        <f t="shared" si="20"/>
        <v>3.7499999999999999E-2</v>
      </c>
      <c r="AE78" s="114">
        <f t="shared" si="20"/>
        <v>0</v>
      </c>
      <c r="AF78" s="101">
        <f t="shared" si="20"/>
        <v>0</v>
      </c>
      <c r="AG78" s="101">
        <f t="shared" si="20"/>
        <v>2.4000000000000004</v>
      </c>
      <c r="AH78" s="114">
        <f t="shared" si="20"/>
        <v>0</v>
      </c>
      <c r="AI78" s="101">
        <f t="shared" si="20"/>
        <v>1.1000000000000001</v>
      </c>
      <c r="AJ78" s="101">
        <f t="shared" si="20"/>
        <v>0</v>
      </c>
      <c r="AK78" s="114">
        <f t="shared" si="20"/>
        <v>0</v>
      </c>
      <c r="AL78" s="101">
        <f>SUM(AL70:AL77)</f>
        <v>0</v>
      </c>
      <c r="AM78" s="101">
        <f>100*AN78/(IF(AM70="-",0,G70)+IF(AM71="-",0,G71)+IF(AM72="-",0,G72)+IF(AM73="-",0,G73)+IF(AM74="-",0,G74)+IF(AM75="-",0,G75)+IF(AM76="-",0,G76)+IF(AM77="-",0,G77)+0.0001)</f>
        <v>42.835525549994173</v>
      </c>
      <c r="AN78" s="114">
        <f>SUM(AN70:AN77)</f>
        <v>4.0479999999999992</v>
      </c>
      <c r="AO78" s="144"/>
      <c r="AP78" s="101"/>
      <c r="AQ78" s="456">
        <f>SUM(AQ70:AQ77)</f>
        <v>1.5999999999999999</v>
      </c>
    </row>
    <row r="79" spans="1:43" ht="15.95" customHeight="1" x14ac:dyDescent="0.2">
      <c r="A79" s="312"/>
      <c r="B79" s="4" t="s">
        <v>61</v>
      </c>
      <c r="C79" s="4"/>
      <c r="D79" s="4"/>
      <c r="E79" s="2"/>
      <c r="F79" s="3">
        <f>IF((F78+G78+H78)&gt;0,F78*4/(F78*4+G78*4+H78*9),0)</f>
        <v>0.59081272084805658</v>
      </c>
      <c r="G79" s="3">
        <f>IF((F78+G78+H78)&gt;0,G78*4/(F78*4+G78*4+H78*9),0)</f>
        <v>0.17809187279151942</v>
      </c>
      <c r="H79" s="5">
        <f>IF((F78+G78+H78)&gt;0,H78*9/(F78*4+G78*4+H78*9),0)</f>
        <v>0.23109540636042405</v>
      </c>
      <c r="I79" s="103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102"/>
      <c r="V79" s="90"/>
      <c r="W79" s="90"/>
      <c r="X79" s="90"/>
      <c r="Y79" s="90"/>
      <c r="Z79" s="90"/>
      <c r="AA79" s="90"/>
      <c r="AB79" s="90"/>
      <c r="AC79" s="90"/>
      <c r="AD79" s="90"/>
      <c r="AE79" s="102"/>
      <c r="AF79" s="90"/>
      <c r="AG79" s="90"/>
      <c r="AH79" s="102"/>
      <c r="AI79" s="315">
        <f>IF((AI78+AJ78+AK78)&gt;0,AI78/(AI78+AJ78+AK78),0)</f>
        <v>1</v>
      </c>
      <c r="AJ79" s="315">
        <f>IF((AI78+AJ78+AK78)&gt;0,AJ78/(AI78+AJ78+AK78),0)</f>
        <v>0</v>
      </c>
      <c r="AK79" s="137">
        <f>IF((AI78+AJ78+AK78)&gt;0,AK78/(AI78+AJ78+AK78),0)</f>
        <v>0</v>
      </c>
      <c r="AL79" s="315">
        <f>IF(G78&gt;0,AL78/G78,0)</f>
        <v>0</v>
      </c>
      <c r="AM79" s="90"/>
      <c r="AN79" s="102"/>
      <c r="AO79" s="140"/>
      <c r="AP79" s="90"/>
      <c r="AQ79" s="457"/>
    </row>
    <row r="80" spans="1:43" ht="15.95" customHeight="1" x14ac:dyDescent="0.2">
      <c r="A80" s="311"/>
      <c r="B80" s="42" t="s">
        <v>99</v>
      </c>
      <c r="C80" s="4"/>
      <c r="D80" s="42"/>
      <c r="E80" s="49">
        <f>IF($C$9=0,0,E78/$C$9)</f>
        <v>9.5173811618205171E-5</v>
      </c>
      <c r="F80" s="50">
        <f>IF($E$10=0,0,F78/$E$10)</f>
        <v>1.8590024886172788E-4</v>
      </c>
      <c r="G80" s="50">
        <f>IF($E$11=0,0,G78/$E$11)</f>
        <v>3.3622150272599585E-5</v>
      </c>
      <c r="H80" s="51">
        <f>IF($E$12=0,0,H78/$E$12)</f>
        <v>1.0907185653908795E-4</v>
      </c>
      <c r="I80" s="134">
        <f>IF(I$103=0,0,I78/I$103)</f>
        <v>1.6677653905059319E-6</v>
      </c>
      <c r="J80" s="135">
        <f>IF(J$103=0,0,J78/J$103)</f>
        <v>0</v>
      </c>
      <c r="K80" s="135">
        <f t="shared" ref="K80:AH80" si="21">IF(K$103=0,0,K78/K$103)</f>
        <v>0</v>
      </c>
      <c r="L80" s="135">
        <f t="shared" si="21"/>
        <v>0</v>
      </c>
      <c r="M80" s="135">
        <f t="shared" si="21"/>
        <v>0</v>
      </c>
      <c r="N80" s="135">
        <f t="shared" si="21"/>
        <v>0</v>
      </c>
      <c r="O80" s="135">
        <f t="shared" si="21"/>
        <v>0</v>
      </c>
      <c r="P80" s="135">
        <f t="shared" si="21"/>
        <v>0</v>
      </c>
      <c r="Q80" s="135">
        <f t="shared" si="21"/>
        <v>0</v>
      </c>
      <c r="R80" s="135">
        <f t="shared" si="21"/>
        <v>0</v>
      </c>
      <c r="S80" s="135">
        <f t="shared" si="21"/>
        <v>0</v>
      </c>
      <c r="T80" s="135">
        <f t="shared" si="21"/>
        <v>0</v>
      </c>
      <c r="U80" s="136">
        <f t="shared" si="21"/>
        <v>0</v>
      </c>
      <c r="V80" s="135">
        <f t="shared" si="21"/>
        <v>0</v>
      </c>
      <c r="W80" s="135">
        <f t="shared" si="21"/>
        <v>0</v>
      </c>
      <c r="X80" s="135">
        <f t="shared" si="21"/>
        <v>0</v>
      </c>
      <c r="Y80" s="135">
        <f t="shared" si="21"/>
        <v>0</v>
      </c>
      <c r="Z80" s="135">
        <f t="shared" si="21"/>
        <v>0</v>
      </c>
      <c r="AA80" s="135">
        <f t="shared" si="21"/>
        <v>0</v>
      </c>
      <c r="AB80" s="135">
        <f t="shared" si="21"/>
        <v>0</v>
      </c>
      <c r="AC80" s="135">
        <f t="shared" si="21"/>
        <v>0</v>
      </c>
      <c r="AD80" s="135">
        <f t="shared" si="21"/>
        <v>2.7796089841765527E-11</v>
      </c>
      <c r="AE80" s="136">
        <f t="shared" si="21"/>
        <v>0</v>
      </c>
      <c r="AF80" s="135">
        <f t="shared" si="21"/>
        <v>0</v>
      </c>
      <c r="AG80" s="135">
        <f t="shared" si="21"/>
        <v>7.0221700652881353E-5</v>
      </c>
      <c r="AH80" s="136">
        <f t="shared" si="21"/>
        <v>0</v>
      </c>
      <c r="AI80" s="135"/>
      <c r="AJ80" s="135"/>
      <c r="AK80" s="136"/>
      <c r="AL80" s="135"/>
      <c r="AM80" s="135"/>
      <c r="AN80" s="136"/>
      <c r="AO80" s="145"/>
      <c r="AP80" s="135"/>
      <c r="AQ80" s="458"/>
    </row>
    <row r="81" spans="1:43" ht="15.95" customHeight="1" x14ac:dyDescent="0.2">
      <c r="A81" s="318" t="s">
        <v>350</v>
      </c>
      <c r="B81" s="75">
        <v>267</v>
      </c>
      <c r="C81" s="76">
        <v>2</v>
      </c>
      <c r="D81" s="39" t="str">
        <f>INDEX('Nutrition Table'!$A$5:$AN$280,$B81+1,'Nutrition Table'!C$4)</f>
        <v>un</v>
      </c>
      <c r="E81" s="40">
        <f>($C81/INDEX('Nutrition Table'!$A$5:$AN$280,$B81+1,2))*(INDEX('Nutrition Table'!$A$5:$AN$280,$B81+1,'Nutrition Table'!D$4))</f>
        <v>170</v>
      </c>
      <c r="F81" s="12">
        <f>($C81/INDEX('Nutrition Table'!$A$5:$AN$280,$B81+1,2))*(INDEX('Nutrition Table'!$A$5:$AN$280,$B81+1,'Nutrition Table'!E$4))</f>
        <v>14.6</v>
      </c>
      <c r="G81" s="12">
        <f>($C81/INDEX('Nutrition Table'!$A$5:$AN$280,$B81+1,2))*(INDEX('Nutrition Table'!$A$5:$AN$280,$B81+1,'Nutrition Table'!F$4))</f>
        <v>0.9</v>
      </c>
      <c r="H81" s="16">
        <f>($C81/INDEX('Nutrition Table'!$A$5:$AN$280,$B81+1,2))*(INDEX('Nutrition Table'!$A$5:$AN$280,$B81+1,'Nutrition Table'!G$4))</f>
        <v>11.54</v>
      </c>
      <c r="I81" s="46">
        <f>($C81/INDEX('Nutrition Table'!$A$5:$AN$280,$B81+1,2))*(INDEX('Nutrition Table'!$A$5:$AN$280,$B81+1,'Nutrition Table'!H$4))</f>
        <v>0</v>
      </c>
      <c r="J81" s="12">
        <f>($C81/INDEX('Nutrition Table'!$A$5:$AN$280,$B81+1,2))*(INDEX('Nutrition Table'!$A$5:$AN$280,$B81+1,'Nutrition Table'!I$4))</f>
        <v>0</v>
      </c>
      <c r="K81" s="12">
        <f>($C81/INDEX('Nutrition Table'!$A$5:$AN$280,$B81+1,2))*(INDEX('Nutrition Table'!$A$5:$AN$280,$B81+1,'Nutrition Table'!J$4))</f>
        <v>0</v>
      </c>
      <c r="L81" s="12">
        <f>($C81/INDEX('Nutrition Table'!$A$5:$AN$280,$B81+1,2))*(INDEX('Nutrition Table'!$A$5:$AN$280,$B81+1,'Nutrition Table'!K$4))</f>
        <v>0</v>
      </c>
      <c r="M81" s="12">
        <f>($C81/INDEX('Nutrition Table'!$A$5:$AN$280,$B81+1,2))*(INDEX('Nutrition Table'!$A$5:$AN$280,$B81+1,'Nutrition Table'!L$4))</f>
        <v>0</v>
      </c>
      <c r="N81" s="12">
        <f>($C81/INDEX('Nutrition Table'!$A$5:$AN$280,$B81+1,2))*(INDEX('Nutrition Table'!$A$5:$AN$280,$B81+1,'Nutrition Table'!M$4))</f>
        <v>0</v>
      </c>
      <c r="O81" s="12">
        <f>($C81/INDEX('Nutrition Table'!$A$5:$AN$280,$B81+1,2))*(INDEX('Nutrition Table'!$A$5:$AN$280,$B81+1,'Nutrition Table'!N$4))</f>
        <v>0</v>
      </c>
      <c r="P81" s="12">
        <f>($C81/INDEX('Nutrition Table'!$A$5:$AN$280,$B81+1,2))*(INDEX('Nutrition Table'!$A$5:$AN$280,$B81+1,'Nutrition Table'!O$4))</f>
        <v>0</v>
      </c>
      <c r="Q81" s="12">
        <f>($C81/INDEX('Nutrition Table'!$A$5:$AN$280,$B81+1,2))*(INDEX('Nutrition Table'!$A$5:$AN$280,$B81+1,'Nutrition Table'!P$4))</f>
        <v>0</v>
      </c>
      <c r="R81" s="12">
        <f>($C81/INDEX('Nutrition Table'!$A$5:$AN$280,$B81+1,2))*(INDEX('Nutrition Table'!$A$5:$AN$280,$B81+1,'Nutrition Table'!Q$4))</f>
        <v>0</v>
      </c>
      <c r="S81" s="12">
        <f>($C81/INDEX('Nutrition Table'!$A$5:$AN$280,$B81+1,2))*(INDEX('Nutrition Table'!$A$5:$AN$280,$B81+1,'Nutrition Table'!R$4))</f>
        <v>0</v>
      </c>
      <c r="T81" s="12">
        <f>($C81/INDEX('Nutrition Table'!$A$5:$AN$280,$B81+1,2))*(INDEX('Nutrition Table'!$A$5:$AN$280,$B81+1,'Nutrition Table'!S$4))</f>
        <v>0</v>
      </c>
      <c r="U81" s="41">
        <f>($C81/INDEX('Nutrition Table'!$A$5:$AN$280,$B81+1,2))*(INDEX('Nutrition Table'!$A$5:$AN$280,$B81+1,'Nutrition Table'!T$4))</f>
        <v>0</v>
      </c>
      <c r="V81" s="12">
        <f>($C81/INDEX('Nutrition Table'!$A$5:$AN$280,$B81+1,2))*(INDEX('Nutrition Table'!$A$5:$AN$280,$B81+1,'Nutrition Table'!U$4))</f>
        <v>0</v>
      </c>
      <c r="W81" s="12">
        <f>($C81/INDEX('Nutrition Table'!$A$5:$AN$280,$B81+1,2))*(INDEX('Nutrition Table'!$A$5:$AN$280,$B81+1,'Nutrition Table'!V$4))</f>
        <v>0</v>
      </c>
      <c r="X81" s="12">
        <f>($C81/INDEX('Nutrition Table'!$A$5:$AN$280,$B81+1,2))*(INDEX('Nutrition Table'!$A$5:$AN$280,$B81+1,'Nutrition Table'!W$4))</f>
        <v>0</v>
      </c>
      <c r="Y81" s="12">
        <f>($C81/INDEX('Nutrition Table'!$A$5:$AN$280,$B81+1,2))*(INDEX('Nutrition Table'!$A$5:$AN$280,$B81+1,'Nutrition Table'!X$4))</f>
        <v>0</v>
      </c>
      <c r="Z81" s="12">
        <f>($C81/INDEX('Nutrition Table'!$A$5:$AN$280,$B81+1,2))*(INDEX('Nutrition Table'!$A$5:$AN$280,$B81+1,'Nutrition Table'!Y$4))</f>
        <v>0</v>
      </c>
      <c r="AA81" s="12">
        <f>($C81/INDEX('Nutrition Table'!$A$5:$AN$280,$B81+1,2))*(INDEX('Nutrition Table'!$A$5:$AN$280,$B81+1,'Nutrition Table'!Z$4))</f>
        <v>0</v>
      </c>
      <c r="AB81" s="12">
        <f>($C81/INDEX('Nutrition Table'!$A$5:$AN$280,$B81+1,2))*(INDEX('Nutrition Table'!$A$5:$AN$280,$B81+1,'Nutrition Table'!AA$4))</f>
        <v>0.156</v>
      </c>
      <c r="AC81" s="12">
        <f>($C81/INDEX('Nutrition Table'!$A$5:$AN$280,$B81+1,2))*(INDEX('Nutrition Table'!$A$5:$AN$280,$B81+1,'Nutrition Table'!AB$4))</f>
        <v>0</v>
      </c>
      <c r="AD81" s="12">
        <f>($C81/INDEX('Nutrition Table'!$A$5:$AN$280,$B81+1,2))*(INDEX('Nutrition Table'!$A$5:$AN$280,$B81+1,'Nutrition Table'!AC$4))</f>
        <v>0.16200000000000001</v>
      </c>
      <c r="AE81" s="41">
        <f>($C81/INDEX('Nutrition Table'!$A$5:$AN$280,$B81+1,2))*(INDEX('Nutrition Table'!$A$5:$AN$280,$B81+1,'Nutrition Table'!AD$4))</f>
        <v>0</v>
      </c>
      <c r="AF81" s="12">
        <f>($C81/INDEX('Nutrition Table'!$A$5:$AN$280,$B81+1,2))*(INDEX('Nutrition Table'!$A$5:$AN$280,$B81+1,'Nutrition Table'!AE$4))</f>
        <v>0</v>
      </c>
      <c r="AG81" s="12">
        <f>($C81/INDEX('Nutrition Table'!$A$5:$AN$280,$B81+1,2))*(INDEX('Nutrition Table'!$A$5:$AN$280,$B81+1,'Nutrition Table'!AF$4))</f>
        <v>0</v>
      </c>
      <c r="AH81" s="41">
        <f>($C81/INDEX('Nutrition Table'!$A$5:$AN$280,$B81+1,2))*(INDEX('Nutrition Table'!$A$5:$AN$280,$B81+1,'Nutrition Table'!AG$4))</f>
        <v>490</v>
      </c>
      <c r="AI81" s="12">
        <f>($C81/INDEX('Nutrition Table'!$A$5:$AN$280,$B81+1,2))*(INDEX('Nutrition Table'!$A$5:$AN$280,$B81+1,'Nutrition Table'!AH$4))</f>
        <v>0</v>
      </c>
      <c r="AJ81" s="12">
        <f>($C81/INDEX('Nutrition Table'!$A$5:$AN$280,$B81+1,2))*(INDEX('Nutrition Table'!$A$5:$AN$280,$B81+1,'Nutrition Table'!AI$4))</f>
        <v>0</v>
      </c>
      <c r="AK81" s="41">
        <f>($C81/INDEX('Nutrition Table'!$A$5:$AN$280,$B81+1,2))*(INDEX('Nutrition Table'!$A$5:$AN$280,$B81+1,'Nutrition Table'!AJ$4))</f>
        <v>0</v>
      </c>
      <c r="AL81" s="12">
        <f>($C81/INDEX('Nutrition Table'!$A$5:$AN$280,$B81+1,2))*(INDEX('Nutrition Table'!$A$5:$AN$280,$B81+1,'Nutrition Table'!AK$4))</f>
        <v>0</v>
      </c>
      <c r="AM81" s="12">
        <f>INDEX('Nutrition Table'!$A$5:$AN$280,$B81+1,'Nutrition Table'!AL$4)</f>
        <v>0</v>
      </c>
      <c r="AN81" s="41">
        <f>IF(AM81="-","-",AM81*G81/100)</f>
        <v>0</v>
      </c>
      <c r="AO81" s="139">
        <f>INDEX('Nutrition Table'!$A$5:$AN$280,$B81+1,'Nutrition Table'!AM$4)</f>
        <v>0</v>
      </c>
      <c r="AP81" s="12">
        <f>INDEX('Nutrition Table'!$A$5:$AN$280,$B81+1,'Nutrition Table'!AN$4)</f>
        <v>0</v>
      </c>
      <c r="AQ81" s="455">
        <f>($C81/INDEX('Nutrition Table'!$A$5:$AO$280,$B81+1,2))*(INDEX('Nutrition Table'!$A$5:$AO$280,$B81+1,'Nutrition Table'!AO$4))</f>
        <v>0.52780000000000005</v>
      </c>
    </row>
    <row r="82" spans="1:43" ht="15.95" customHeight="1" x14ac:dyDescent="0.2">
      <c r="A82" s="314"/>
      <c r="B82" s="77">
        <v>238</v>
      </c>
      <c r="C82" s="78">
        <v>50</v>
      </c>
      <c r="D82" s="25" t="str">
        <f>INDEX('Nutrition Table'!$A$5:$AN$280,$B82+1,'Nutrition Table'!C$4)</f>
        <v>g</v>
      </c>
      <c r="E82" s="12">
        <f>($C82/INDEX('Nutrition Table'!$A$5:$AN$280,$B82+1,2))*(INDEX('Nutrition Table'!$A$5:$AN$280,$B82+1,'Nutrition Table'!D$4))</f>
        <v>48</v>
      </c>
      <c r="F82" s="12">
        <f>($C82/INDEX('Nutrition Table'!$A$5:$AN$280,$B82+1,2))*(INDEX('Nutrition Table'!$A$5:$AN$280,$B82+1,'Nutrition Table'!E$4))</f>
        <v>0.6</v>
      </c>
      <c r="G82" s="12">
        <f>($C82/INDEX('Nutrition Table'!$A$5:$AN$280,$B82+1,2))*(INDEX('Nutrition Table'!$A$5:$AN$280,$B82+1,'Nutrition Table'!F$4))</f>
        <v>3</v>
      </c>
      <c r="H82" s="16">
        <f>($C82/INDEX('Nutrition Table'!$A$5:$AN$280,$B82+1,2))*(INDEX('Nutrition Table'!$A$5:$AN$280,$B82+1,'Nutrition Table'!G$4))</f>
        <v>4.2</v>
      </c>
      <c r="I82" s="46">
        <f>($C82/INDEX('Nutrition Table'!$A$5:$AN$280,$B82+1,2))*(INDEX('Nutrition Table'!$A$5:$AN$280,$B82+1,'Nutrition Table'!H$4))</f>
        <v>0</v>
      </c>
      <c r="J82" s="12">
        <f>($C82/INDEX('Nutrition Table'!$A$5:$AN$280,$B82+1,2))*(INDEX('Nutrition Table'!$A$5:$AN$280,$B82+1,'Nutrition Table'!I$4))</f>
        <v>0</v>
      </c>
      <c r="K82" s="12">
        <f>($C82/INDEX('Nutrition Table'!$A$5:$AN$280,$B82+1,2))*(INDEX('Nutrition Table'!$A$5:$AN$280,$B82+1,'Nutrition Table'!J$4))</f>
        <v>0</v>
      </c>
      <c r="L82" s="12">
        <f>($C82/INDEX('Nutrition Table'!$A$5:$AN$280,$B82+1,2))*(INDEX('Nutrition Table'!$A$5:$AN$280,$B82+1,'Nutrition Table'!K$4))</f>
        <v>0</v>
      </c>
      <c r="M82" s="12">
        <f>($C82/INDEX('Nutrition Table'!$A$5:$AN$280,$B82+1,2))*(INDEX('Nutrition Table'!$A$5:$AN$280,$B82+1,'Nutrition Table'!L$4))</f>
        <v>0</v>
      </c>
      <c r="N82" s="12">
        <f>($C82/INDEX('Nutrition Table'!$A$5:$AN$280,$B82+1,2))*(INDEX('Nutrition Table'!$A$5:$AN$280,$B82+1,'Nutrition Table'!M$4))</f>
        <v>0</v>
      </c>
      <c r="O82" s="12">
        <f>($C82/INDEX('Nutrition Table'!$A$5:$AN$280,$B82+1,2))*(INDEX('Nutrition Table'!$A$5:$AN$280,$B82+1,'Nutrition Table'!N$4))</f>
        <v>0</v>
      </c>
      <c r="P82" s="12">
        <f>($C82/INDEX('Nutrition Table'!$A$5:$AN$280,$B82+1,2))*(INDEX('Nutrition Table'!$A$5:$AN$280,$B82+1,'Nutrition Table'!O$4))</f>
        <v>0</v>
      </c>
      <c r="Q82" s="12">
        <f>($C82/INDEX('Nutrition Table'!$A$5:$AN$280,$B82+1,2))*(INDEX('Nutrition Table'!$A$5:$AN$280,$B82+1,'Nutrition Table'!P$4))</f>
        <v>0</v>
      </c>
      <c r="R82" s="12">
        <f>($C82/INDEX('Nutrition Table'!$A$5:$AN$280,$B82+1,2))*(INDEX('Nutrition Table'!$A$5:$AN$280,$B82+1,'Nutrition Table'!Q$4))</f>
        <v>0</v>
      </c>
      <c r="S82" s="12">
        <f>($C82/INDEX('Nutrition Table'!$A$5:$AN$280,$B82+1,2))*(INDEX('Nutrition Table'!$A$5:$AN$280,$B82+1,'Nutrition Table'!R$4))</f>
        <v>0</v>
      </c>
      <c r="T82" s="12">
        <f>($C82/INDEX('Nutrition Table'!$A$5:$AN$280,$B82+1,2))*(INDEX('Nutrition Table'!$A$5:$AN$280,$B82+1,'Nutrition Table'!S$4))</f>
        <v>0</v>
      </c>
      <c r="U82" s="41">
        <f>($C82/INDEX('Nutrition Table'!$A$5:$AN$280,$B82+1,2))*(INDEX('Nutrition Table'!$A$5:$AN$280,$B82+1,'Nutrition Table'!T$4))</f>
        <v>0</v>
      </c>
      <c r="V82" s="12">
        <f>($C82/INDEX('Nutrition Table'!$A$5:$AN$280,$B82+1,2))*(INDEX('Nutrition Table'!$A$5:$AN$280,$B82+1,'Nutrition Table'!U$4))</f>
        <v>0</v>
      </c>
      <c r="W82" s="12">
        <f>($C82/INDEX('Nutrition Table'!$A$5:$AN$280,$B82+1,2))*(INDEX('Nutrition Table'!$A$5:$AN$280,$B82+1,'Nutrition Table'!V$4))</f>
        <v>0</v>
      </c>
      <c r="X82" s="12">
        <f>($C82/INDEX('Nutrition Table'!$A$5:$AN$280,$B82+1,2))*(INDEX('Nutrition Table'!$A$5:$AN$280,$B82+1,'Nutrition Table'!W$4))</f>
        <v>0</v>
      </c>
      <c r="Y82" s="12">
        <f>($C82/INDEX('Nutrition Table'!$A$5:$AN$280,$B82+1,2))*(INDEX('Nutrition Table'!$A$5:$AN$280,$B82+1,'Nutrition Table'!X$4))</f>
        <v>0</v>
      </c>
      <c r="Z82" s="12">
        <f>($C82/INDEX('Nutrition Table'!$A$5:$AN$280,$B82+1,2))*(INDEX('Nutrition Table'!$A$5:$AN$280,$B82+1,'Nutrition Table'!Y$4))</f>
        <v>0</v>
      </c>
      <c r="AA82" s="12">
        <f>($C82/INDEX('Nutrition Table'!$A$5:$AN$280,$B82+1,2))*(INDEX('Nutrition Table'!$A$5:$AN$280,$B82+1,'Nutrition Table'!Z$4))</f>
        <v>0</v>
      </c>
      <c r="AB82" s="12">
        <f>($C82/INDEX('Nutrition Table'!$A$5:$AN$280,$B82+1,2))*(INDEX('Nutrition Table'!$A$5:$AN$280,$B82+1,'Nutrition Table'!AA$4))</f>
        <v>0</v>
      </c>
      <c r="AC82" s="12">
        <f>($C82/INDEX('Nutrition Table'!$A$5:$AN$280,$B82+1,2))*(INDEX('Nutrition Table'!$A$5:$AN$280,$B82+1,'Nutrition Table'!AB$4))</f>
        <v>0</v>
      </c>
      <c r="AD82" s="12">
        <f>($C82/INDEX('Nutrition Table'!$A$5:$AN$280,$B82+1,2))*(INDEX('Nutrition Table'!$A$5:$AN$280,$B82+1,'Nutrition Table'!AC$4))</f>
        <v>0</v>
      </c>
      <c r="AE82" s="41">
        <f>($C82/INDEX('Nutrition Table'!$A$5:$AN$280,$B82+1,2))*(INDEX('Nutrition Table'!$A$5:$AN$280,$B82+1,'Nutrition Table'!AD$4))</f>
        <v>0</v>
      </c>
      <c r="AF82" s="12">
        <f>($C82/INDEX('Nutrition Table'!$A$5:$AN$280,$B82+1,2))*(INDEX('Nutrition Table'!$A$5:$AN$280,$B82+1,'Nutrition Table'!AE$4))</f>
        <v>0</v>
      </c>
      <c r="AG82" s="12">
        <f>($C82/INDEX('Nutrition Table'!$A$5:$AN$280,$B82+1,2))*(INDEX('Nutrition Table'!$A$5:$AN$280,$B82+1,'Nutrition Table'!AF$4))</f>
        <v>3.15</v>
      </c>
      <c r="AH82" s="41">
        <f>($C82/INDEX('Nutrition Table'!$A$5:$AN$280,$B82+1,2))*(INDEX('Nutrition Table'!$A$5:$AN$280,$B82+1,'Nutrition Table'!AG$4))</f>
        <v>0</v>
      </c>
      <c r="AI82" s="12">
        <f>($C82/INDEX('Nutrition Table'!$A$5:$AN$280,$B82+1,2))*(INDEX('Nutrition Table'!$A$5:$AN$280,$B82+1,'Nutrition Table'!AH$4))</f>
        <v>0</v>
      </c>
      <c r="AJ82" s="12">
        <f>($C82/INDEX('Nutrition Table'!$A$5:$AN$280,$B82+1,2))*(INDEX('Nutrition Table'!$A$5:$AN$280,$B82+1,'Nutrition Table'!AI$4))</f>
        <v>0</v>
      </c>
      <c r="AK82" s="41">
        <f>($C82/INDEX('Nutrition Table'!$A$5:$AN$280,$B82+1,2))*(INDEX('Nutrition Table'!$A$5:$AN$280,$B82+1,'Nutrition Table'!AJ$4))</f>
        <v>0</v>
      </c>
      <c r="AL82" s="12">
        <f>($C82/INDEX('Nutrition Table'!$A$5:$AN$280,$B82+1,2))*(INDEX('Nutrition Table'!$A$5:$AN$280,$B82+1,'Nutrition Table'!AK$4))</f>
        <v>0</v>
      </c>
      <c r="AM82" s="12">
        <f>INDEX('Nutrition Table'!$A$5:$AN$280,$B82+1,'Nutrition Table'!AL$4)</f>
        <v>0</v>
      </c>
      <c r="AN82" s="41">
        <f t="shared" ref="AN82:AN88" si="22">IF(AM82="-","-",AM82*G82/100)</f>
        <v>0</v>
      </c>
      <c r="AO82" s="139">
        <f>INDEX('Nutrition Table'!$A$5:$AN$280,$B82+1,'Nutrition Table'!AM$4)</f>
        <v>0</v>
      </c>
      <c r="AP82" s="12">
        <f>INDEX('Nutrition Table'!$A$5:$AN$280,$B82+1,'Nutrition Table'!AN$4)</f>
        <v>0</v>
      </c>
      <c r="AQ82" s="455">
        <f>($C82/INDEX('Nutrition Table'!$A$5:$AO$280,$B82+1,2))*(INDEX('Nutrition Table'!$A$5:$AO$280,$B82+1,'Nutrition Table'!AO$4))</f>
        <v>0</v>
      </c>
    </row>
    <row r="83" spans="1:43" ht="15.95" customHeight="1" x14ac:dyDescent="0.2">
      <c r="A83" s="312"/>
      <c r="B83" s="77">
        <v>1</v>
      </c>
      <c r="C83" s="78">
        <v>0</v>
      </c>
      <c r="D83" s="25" t="str">
        <f>INDEX('Nutrition Table'!$A$5:$AN$280,$B83+1,'Nutrition Table'!C$4)</f>
        <v>-</v>
      </c>
      <c r="E83" s="12">
        <f>($C83/INDEX('Nutrition Table'!$A$5:$AN$280,$B83+1,2))*(INDEX('Nutrition Table'!$A$5:$AN$280,$B83+1,'Nutrition Table'!D$4))</f>
        <v>0</v>
      </c>
      <c r="F83" s="12">
        <f>($C83/INDEX('Nutrition Table'!$A$5:$AN$280,$B83+1,2))*(INDEX('Nutrition Table'!$A$5:$AN$280,$B83+1,'Nutrition Table'!E$4))</f>
        <v>0</v>
      </c>
      <c r="G83" s="12">
        <f>($C83/INDEX('Nutrition Table'!$A$5:$AN$280,$B83+1,2))*(INDEX('Nutrition Table'!$A$5:$AN$280,$B83+1,'Nutrition Table'!F$4))</f>
        <v>0</v>
      </c>
      <c r="H83" s="16">
        <f>($C83/INDEX('Nutrition Table'!$A$5:$AN$280,$B83+1,2))*(INDEX('Nutrition Table'!$A$5:$AN$280,$B83+1,'Nutrition Table'!G$4))</f>
        <v>0</v>
      </c>
      <c r="I83" s="46">
        <f>($C83/INDEX('Nutrition Table'!$A$5:$AN$280,$B83+1,2))*(INDEX('Nutrition Table'!$A$5:$AN$280,$B83+1,'Nutrition Table'!H$4))</f>
        <v>0</v>
      </c>
      <c r="J83" s="12">
        <f>($C83/INDEX('Nutrition Table'!$A$5:$AN$280,$B83+1,2))*(INDEX('Nutrition Table'!$A$5:$AN$280,$B83+1,'Nutrition Table'!I$4))</f>
        <v>0</v>
      </c>
      <c r="K83" s="12">
        <f>($C83/INDEX('Nutrition Table'!$A$5:$AN$280,$B83+1,2))*(INDEX('Nutrition Table'!$A$5:$AN$280,$B83+1,'Nutrition Table'!J$4))</f>
        <v>0</v>
      </c>
      <c r="L83" s="12">
        <f>($C83/INDEX('Nutrition Table'!$A$5:$AN$280,$B83+1,2))*(INDEX('Nutrition Table'!$A$5:$AN$280,$B83+1,'Nutrition Table'!K$4))</f>
        <v>0</v>
      </c>
      <c r="M83" s="12">
        <f>($C83/INDEX('Nutrition Table'!$A$5:$AN$280,$B83+1,2))*(INDEX('Nutrition Table'!$A$5:$AN$280,$B83+1,'Nutrition Table'!L$4))</f>
        <v>0</v>
      </c>
      <c r="N83" s="12">
        <f>($C83/INDEX('Nutrition Table'!$A$5:$AN$280,$B83+1,2))*(INDEX('Nutrition Table'!$A$5:$AN$280,$B83+1,'Nutrition Table'!M$4))</f>
        <v>0</v>
      </c>
      <c r="O83" s="12">
        <f>($C83/INDEX('Nutrition Table'!$A$5:$AN$280,$B83+1,2))*(INDEX('Nutrition Table'!$A$5:$AN$280,$B83+1,'Nutrition Table'!N$4))</f>
        <v>0</v>
      </c>
      <c r="P83" s="12">
        <f>($C83/INDEX('Nutrition Table'!$A$5:$AN$280,$B83+1,2))*(INDEX('Nutrition Table'!$A$5:$AN$280,$B83+1,'Nutrition Table'!O$4))</f>
        <v>0</v>
      </c>
      <c r="Q83" s="12">
        <f>($C83/INDEX('Nutrition Table'!$A$5:$AN$280,$B83+1,2))*(INDEX('Nutrition Table'!$A$5:$AN$280,$B83+1,'Nutrition Table'!P$4))</f>
        <v>0</v>
      </c>
      <c r="R83" s="12">
        <f>($C83/INDEX('Nutrition Table'!$A$5:$AN$280,$B83+1,2))*(INDEX('Nutrition Table'!$A$5:$AN$280,$B83+1,'Nutrition Table'!Q$4))</f>
        <v>0</v>
      </c>
      <c r="S83" s="12">
        <f>($C83/INDEX('Nutrition Table'!$A$5:$AN$280,$B83+1,2))*(INDEX('Nutrition Table'!$A$5:$AN$280,$B83+1,'Nutrition Table'!R$4))</f>
        <v>0</v>
      </c>
      <c r="T83" s="12">
        <f>($C83/INDEX('Nutrition Table'!$A$5:$AN$280,$B83+1,2))*(INDEX('Nutrition Table'!$A$5:$AN$280,$B83+1,'Nutrition Table'!S$4))</f>
        <v>0</v>
      </c>
      <c r="U83" s="41">
        <f>($C83/INDEX('Nutrition Table'!$A$5:$AN$280,$B83+1,2))*(INDEX('Nutrition Table'!$A$5:$AN$280,$B83+1,'Nutrition Table'!T$4))</f>
        <v>0</v>
      </c>
      <c r="V83" s="12">
        <f>($C83/INDEX('Nutrition Table'!$A$5:$AN$280,$B83+1,2))*(INDEX('Nutrition Table'!$A$5:$AN$280,$B83+1,'Nutrition Table'!U$4))</f>
        <v>0</v>
      </c>
      <c r="W83" s="12">
        <f>($C83/INDEX('Nutrition Table'!$A$5:$AN$280,$B83+1,2))*(INDEX('Nutrition Table'!$A$5:$AN$280,$B83+1,'Nutrition Table'!V$4))</f>
        <v>0</v>
      </c>
      <c r="X83" s="12">
        <f>($C83/INDEX('Nutrition Table'!$A$5:$AN$280,$B83+1,2))*(INDEX('Nutrition Table'!$A$5:$AN$280,$B83+1,'Nutrition Table'!W$4))</f>
        <v>0</v>
      </c>
      <c r="Y83" s="12">
        <f>($C83/INDEX('Nutrition Table'!$A$5:$AN$280,$B83+1,2))*(INDEX('Nutrition Table'!$A$5:$AN$280,$B83+1,'Nutrition Table'!X$4))</f>
        <v>0</v>
      </c>
      <c r="Z83" s="12">
        <f>($C83/INDEX('Nutrition Table'!$A$5:$AN$280,$B83+1,2))*(INDEX('Nutrition Table'!$A$5:$AN$280,$B83+1,'Nutrition Table'!Y$4))</f>
        <v>0</v>
      </c>
      <c r="AA83" s="12">
        <f>($C83/INDEX('Nutrition Table'!$A$5:$AN$280,$B83+1,2))*(INDEX('Nutrition Table'!$A$5:$AN$280,$B83+1,'Nutrition Table'!Z$4))</f>
        <v>0</v>
      </c>
      <c r="AB83" s="12">
        <f>($C83/INDEX('Nutrition Table'!$A$5:$AN$280,$B83+1,2))*(INDEX('Nutrition Table'!$A$5:$AN$280,$B83+1,'Nutrition Table'!AA$4))</f>
        <v>0</v>
      </c>
      <c r="AC83" s="12">
        <f>($C83/INDEX('Nutrition Table'!$A$5:$AN$280,$B83+1,2))*(INDEX('Nutrition Table'!$A$5:$AN$280,$B83+1,'Nutrition Table'!AB$4))</f>
        <v>0</v>
      </c>
      <c r="AD83" s="12">
        <f>($C83/INDEX('Nutrition Table'!$A$5:$AN$280,$B83+1,2))*(INDEX('Nutrition Table'!$A$5:$AN$280,$B83+1,'Nutrition Table'!AC$4))</f>
        <v>0</v>
      </c>
      <c r="AE83" s="41">
        <f>($C83/INDEX('Nutrition Table'!$A$5:$AN$280,$B83+1,2))*(INDEX('Nutrition Table'!$A$5:$AN$280,$B83+1,'Nutrition Table'!AD$4))</f>
        <v>0</v>
      </c>
      <c r="AF83" s="12">
        <f>($C83/INDEX('Nutrition Table'!$A$5:$AN$280,$B83+1,2))*(INDEX('Nutrition Table'!$A$5:$AN$280,$B83+1,'Nutrition Table'!AE$4))</f>
        <v>0</v>
      </c>
      <c r="AG83" s="12">
        <f>($C83/INDEX('Nutrition Table'!$A$5:$AN$280,$B83+1,2))*(INDEX('Nutrition Table'!$A$5:$AN$280,$B83+1,'Nutrition Table'!AF$4))</f>
        <v>0</v>
      </c>
      <c r="AH83" s="41">
        <f>($C83/INDEX('Nutrition Table'!$A$5:$AN$280,$B83+1,2))*(INDEX('Nutrition Table'!$A$5:$AN$280,$B83+1,'Nutrition Table'!AG$4))</f>
        <v>0</v>
      </c>
      <c r="AI83" s="12">
        <f>($C83/INDEX('Nutrition Table'!$A$5:$AN$280,$B83+1,2))*(INDEX('Nutrition Table'!$A$5:$AN$280,$B83+1,'Nutrition Table'!AH$4))</f>
        <v>0</v>
      </c>
      <c r="AJ83" s="12">
        <f>($C83/INDEX('Nutrition Table'!$A$5:$AN$280,$B83+1,2))*(INDEX('Nutrition Table'!$A$5:$AN$280,$B83+1,'Nutrition Table'!AI$4))</f>
        <v>0</v>
      </c>
      <c r="AK83" s="41">
        <f>($C83/INDEX('Nutrition Table'!$A$5:$AN$280,$B83+1,2))*(INDEX('Nutrition Table'!$A$5:$AN$280,$B83+1,'Nutrition Table'!AJ$4))</f>
        <v>0</v>
      </c>
      <c r="AL83" s="12">
        <f>($C83/INDEX('Nutrition Table'!$A$5:$AN$280,$B83+1,2))*(INDEX('Nutrition Table'!$A$5:$AN$280,$B83+1,'Nutrition Table'!AK$4))</f>
        <v>0</v>
      </c>
      <c r="AM83" s="12" t="str">
        <f>INDEX('Nutrition Table'!$A$5:$AN$280,$B83+1,'Nutrition Table'!AL$4)</f>
        <v>-</v>
      </c>
      <c r="AN83" s="41" t="str">
        <f t="shared" si="22"/>
        <v>-</v>
      </c>
      <c r="AO83" s="139">
        <f>INDEX('Nutrition Table'!$A$5:$AN$280,$B83+1,'Nutrition Table'!AM$4)</f>
        <v>0</v>
      </c>
      <c r="AP83" s="12" t="str">
        <f>INDEX('Nutrition Table'!$A$5:$AN$280,$B83+1,'Nutrition Table'!AN$4)</f>
        <v xml:space="preserve"> --------------- </v>
      </c>
      <c r="AQ83" s="455">
        <f>($C83/INDEX('Nutrition Table'!$A$5:$AO$280,$B83+1,2))*(INDEX('Nutrition Table'!$A$5:$AO$280,$B83+1,'Nutrition Table'!AO$4))</f>
        <v>0</v>
      </c>
    </row>
    <row r="84" spans="1:43" ht="15.95" customHeight="1" x14ac:dyDescent="0.2">
      <c r="A84" s="316"/>
      <c r="B84" s="77">
        <v>1</v>
      </c>
      <c r="C84" s="78">
        <v>0</v>
      </c>
      <c r="D84" s="25" t="str">
        <f>INDEX('Nutrition Table'!$A$5:$AN$280,$B84+1,'Nutrition Table'!C$4)</f>
        <v>-</v>
      </c>
      <c r="E84" s="12">
        <f>($C84/INDEX('Nutrition Table'!$A$5:$AN$280,$B84+1,2))*(INDEX('Nutrition Table'!$A$5:$AN$280,$B84+1,'Nutrition Table'!D$4))</f>
        <v>0</v>
      </c>
      <c r="F84" s="12">
        <f>($C84/INDEX('Nutrition Table'!$A$5:$AN$280,$B84+1,2))*(INDEX('Nutrition Table'!$A$5:$AN$280,$B84+1,'Nutrition Table'!E$4))</f>
        <v>0</v>
      </c>
      <c r="G84" s="12">
        <f>($C84/INDEX('Nutrition Table'!$A$5:$AN$280,$B84+1,2))*(INDEX('Nutrition Table'!$A$5:$AN$280,$B84+1,'Nutrition Table'!F$4))</f>
        <v>0</v>
      </c>
      <c r="H84" s="16">
        <f>($C84/INDEX('Nutrition Table'!$A$5:$AN$280,$B84+1,2))*(INDEX('Nutrition Table'!$A$5:$AN$280,$B84+1,'Nutrition Table'!G$4))</f>
        <v>0</v>
      </c>
      <c r="I84" s="46">
        <f>($C84/INDEX('Nutrition Table'!$A$5:$AN$280,$B84+1,2))*(INDEX('Nutrition Table'!$A$5:$AN$280,$B84+1,'Nutrition Table'!H$4))</f>
        <v>0</v>
      </c>
      <c r="J84" s="12">
        <f>($C84/INDEX('Nutrition Table'!$A$5:$AN$280,$B84+1,2))*(INDEX('Nutrition Table'!$A$5:$AN$280,$B84+1,'Nutrition Table'!I$4))</f>
        <v>0</v>
      </c>
      <c r="K84" s="12">
        <f>($C84/INDEX('Nutrition Table'!$A$5:$AN$280,$B84+1,2))*(INDEX('Nutrition Table'!$A$5:$AN$280,$B84+1,'Nutrition Table'!J$4))</f>
        <v>0</v>
      </c>
      <c r="L84" s="12">
        <f>($C84/INDEX('Nutrition Table'!$A$5:$AN$280,$B84+1,2))*(INDEX('Nutrition Table'!$A$5:$AN$280,$B84+1,'Nutrition Table'!K$4))</f>
        <v>0</v>
      </c>
      <c r="M84" s="12">
        <f>($C84/INDEX('Nutrition Table'!$A$5:$AN$280,$B84+1,2))*(INDEX('Nutrition Table'!$A$5:$AN$280,$B84+1,'Nutrition Table'!L$4))</f>
        <v>0</v>
      </c>
      <c r="N84" s="12">
        <f>($C84/INDEX('Nutrition Table'!$A$5:$AN$280,$B84+1,2))*(INDEX('Nutrition Table'!$A$5:$AN$280,$B84+1,'Nutrition Table'!M$4))</f>
        <v>0</v>
      </c>
      <c r="O84" s="12">
        <f>($C84/INDEX('Nutrition Table'!$A$5:$AN$280,$B84+1,2))*(INDEX('Nutrition Table'!$A$5:$AN$280,$B84+1,'Nutrition Table'!N$4))</f>
        <v>0</v>
      </c>
      <c r="P84" s="12">
        <f>($C84/INDEX('Nutrition Table'!$A$5:$AN$280,$B84+1,2))*(INDEX('Nutrition Table'!$A$5:$AN$280,$B84+1,'Nutrition Table'!O$4))</f>
        <v>0</v>
      </c>
      <c r="Q84" s="12">
        <f>($C84/INDEX('Nutrition Table'!$A$5:$AN$280,$B84+1,2))*(INDEX('Nutrition Table'!$A$5:$AN$280,$B84+1,'Nutrition Table'!P$4))</f>
        <v>0</v>
      </c>
      <c r="R84" s="12">
        <f>($C84/INDEX('Nutrition Table'!$A$5:$AN$280,$B84+1,2))*(INDEX('Nutrition Table'!$A$5:$AN$280,$B84+1,'Nutrition Table'!Q$4))</f>
        <v>0</v>
      </c>
      <c r="S84" s="12">
        <f>($C84/INDEX('Nutrition Table'!$A$5:$AN$280,$B84+1,2))*(INDEX('Nutrition Table'!$A$5:$AN$280,$B84+1,'Nutrition Table'!R$4))</f>
        <v>0</v>
      </c>
      <c r="T84" s="12">
        <f>($C84/INDEX('Nutrition Table'!$A$5:$AN$280,$B84+1,2))*(INDEX('Nutrition Table'!$A$5:$AN$280,$B84+1,'Nutrition Table'!S$4))</f>
        <v>0</v>
      </c>
      <c r="U84" s="41">
        <f>($C84/INDEX('Nutrition Table'!$A$5:$AN$280,$B84+1,2))*(INDEX('Nutrition Table'!$A$5:$AN$280,$B84+1,'Nutrition Table'!T$4))</f>
        <v>0</v>
      </c>
      <c r="V84" s="12">
        <f>($C84/INDEX('Nutrition Table'!$A$5:$AN$280,$B84+1,2))*(INDEX('Nutrition Table'!$A$5:$AN$280,$B84+1,'Nutrition Table'!U$4))</f>
        <v>0</v>
      </c>
      <c r="W84" s="12">
        <f>($C84/INDEX('Nutrition Table'!$A$5:$AN$280,$B84+1,2))*(INDEX('Nutrition Table'!$A$5:$AN$280,$B84+1,'Nutrition Table'!V$4))</f>
        <v>0</v>
      </c>
      <c r="X84" s="12">
        <f>($C84/INDEX('Nutrition Table'!$A$5:$AN$280,$B84+1,2))*(INDEX('Nutrition Table'!$A$5:$AN$280,$B84+1,'Nutrition Table'!W$4))</f>
        <v>0</v>
      </c>
      <c r="Y84" s="12">
        <f>($C84/INDEX('Nutrition Table'!$A$5:$AN$280,$B84+1,2))*(INDEX('Nutrition Table'!$A$5:$AN$280,$B84+1,'Nutrition Table'!X$4))</f>
        <v>0</v>
      </c>
      <c r="Z84" s="12">
        <f>($C84/INDEX('Nutrition Table'!$A$5:$AN$280,$B84+1,2))*(INDEX('Nutrition Table'!$A$5:$AN$280,$B84+1,'Nutrition Table'!Y$4))</f>
        <v>0</v>
      </c>
      <c r="AA84" s="12">
        <f>($C84/INDEX('Nutrition Table'!$A$5:$AN$280,$B84+1,2))*(INDEX('Nutrition Table'!$A$5:$AN$280,$B84+1,'Nutrition Table'!Z$4))</f>
        <v>0</v>
      </c>
      <c r="AB84" s="12">
        <f>($C84/INDEX('Nutrition Table'!$A$5:$AN$280,$B84+1,2))*(INDEX('Nutrition Table'!$A$5:$AN$280,$B84+1,'Nutrition Table'!AA$4))</f>
        <v>0</v>
      </c>
      <c r="AC84" s="12">
        <f>($C84/INDEX('Nutrition Table'!$A$5:$AN$280,$B84+1,2))*(INDEX('Nutrition Table'!$A$5:$AN$280,$B84+1,'Nutrition Table'!AB$4))</f>
        <v>0</v>
      </c>
      <c r="AD84" s="12">
        <f>($C84/INDEX('Nutrition Table'!$A$5:$AN$280,$B84+1,2))*(INDEX('Nutrition Table'!$A$5:$AN$280,$B84+1,'Nutrition Table'!AC$4))</f>
        <v>0</v>
      </c>
      <c r="AE84" s="41">
        <f>($C84/INDEX('Nutrition Table'!$A$5:$AN$280,$B84+1,2))*(INDEX('Nutrition Table'!$A$5:$AN$280,$B84+1,'Nutrition Table'!AD$4))</f>
        <v>0</v>
      </c>
      <c r="AF84" s="12">
        <f>($C84/INDEX('Nutrition Table'!$A$5:$AN$280,$B84+1,2))*(INDEX('Nutrition Table'!$A$5:$AN$280,$B84+1,'Nutrition Table'!AE$4))</f>
        <v>0</v>
      </c>
      <c r="AG84" s="12">
        <f>($C84/INDEX('Nutrition Table'!$A$5:$AN$280,$B84+1,2))*(INDEX('Nutrition Table'!$A$5:$AN$280,$B84+1,'Nutrition Table'!AF$4))</f>
        <v>0</v>
      </c>
      <c r="AH84" s="41">
        <f>($C84/INDEX('Nutrition Table'!$A$5:$AN$280,$B84+1,2))*(INDEX('Nutrition Table'!$A$5:$AN$280,$B84+1,'Nutrition Table'!AG$4))</f>
        <v>0</v>
      </c>
      <c r="AI84" s="12">
        <f>($C84/INDEX('Nutrition Table'!$A$5:$AN$280,$B84+1,2))*(INDEX('Nutrition Table'!$A$5:$AN$280,$B84+1,'Nutrition Table'!AH$4))</f>
        <v>0</v>
      </c>
      <c r="AJ84" s="12">
        <f>($C84/INDEX('Nutrition Table'!$A$5:$AN$280,$B84+1,2))*(INDEX('Nutrition Table'!$A$5:$AN$280,$B84+1,'Nutrition Table'!AI$4))</f>
        <v>0</v>
      </c>
      <c r="AK84" s="41">
        <f>($C84/INDEX('Nutrition Table'!$A$5:$AN$280,$B84+1,2))*(INDEX('Nutrition Table'!$A$5:$AN$280,$B84+1,'Nutrition Table'!AJ$4))</f>
        <v>0</v>
      </c>
      <c r="AL84" s="12">
        <f>($C84/INDEX('Nutrition Table'!$A$5:$AN$280,$B84+1,2))*(INDEX('Nutrition Table'!$A$5:$AN$280,$B84+1,'Nutrition Table'!AK$4))</f>
        <v>0</v>
      </c>
      <c r="AM84" s="12" t="str">
        <f>INDEX('Nutrition Table'!$A$5:$AN$280,$B84+1,'Nutrition Table'!AL$4)</f>
        <v>-</v>
      </c>
      <c r="AN84" s="41" t="str">
        <f t="shared" si="22"/>
        <v>-</v>
      </c>
      <c r="AO84" s="139">
        <f>INDEX('Nutrition Table'!$A$5:$AN$280,$B84+1,'Nutrition Table'!AM$4)</f>
        <v>0</v>
      </c>
      <c r="AP84" s="12" t="str">
        <f>INDEX('Nutrition Table'!$A$5:$AN$280,$B84+1,'Nutrition Table'!AN$4)</f>
        <v xml:space="preserve"> --------------- </v>
      </c>
      <c r="AQ84" s="455">
        <f>($C84/INDEX('Nutrition Table'!$A$5:$AO$280,$B84+1,2))*(INDEX('Nutrition Table'!$A$5:$AO$280,$B84+1,'Nutrition Table'!AO$4))</f>
        <v>0</v>
      </c>
    </row>
    <row r="85" spans="1:43" ht="15.95" customHeight="1" x14ac:dyDescent="0.2">
      <c r="A85" s="312"/>
      <c r="B85" s="77">
        <v>1</v>
      </c>
      <c r="C85" s="78">
        <v>0</v>
      </c>
      <c r="D85" s="25" t="str">
        <f>INDEX('Nutrition Table'!$A$5:$AN$280,$B85+1,'Nutrition Table'!C$4)</f>
        <v>-</v>
      </c>
      <c r="E85" s="12">
        <f>($C85/INDEX('Nutrition Table'!$A$5:$AN$280,$B85+1,2))*(INDEX('Nutrition Table'!$A$5:$AN$280,$B85+1,'Nutrition Table'!D$4))</f>
        <v>0</v>
      </c>
      <c r="F85" s="12">
        <f>($C85/INDEX('Nutrition Table'!$A$5:$AN$280,$B85+1,2))*(INDEX('Nutrition Table'!$A$5:$AN$280,$B85+1,'Nutrition Table'!E$4))</f>
        <v>0</v>
      </c>
      <c r="G85" s="12">
        <f>($C85/INDEX('Nutrition Table'!$A$5:$AN$280,$B85+1,2))*(INDEX('Nutrition Table'!$A$5:$AN$280,$B85+1,'Nutrition Table'!F$4))</f>
        <v>0</v>
      </c>
      <c r="H85" s="16">
        <f>($C85/INDEX('Nutrition Table'!$A$5:$AN$280,$B85+1,2))*(INDEX('Nutrition Table'!$A$5:$AN$280,$B85+1,'Nutrition Table'!G$4))</f>
        <v>0</v>
      </c>
      <c r="I85" s="46">
        <f>($C85/INDEX('Nutrition Table'!$A$5:$AN$280,$B85+1,2))*(INDEX('Nutrition Table'!$A$5:$AN$280,$B85+1,'Nutrition Table'!H$4))</f>
        <v>0</v>
      </c>
      <c r="J85" s="12">
        <f>($C85/INDEX('Nutrition Table'!$A$5:$AN$280,$B85+1,2))*(INDEX('Nutrition Table'!$A$5:$AN$280,$B85+1,'Nutrition Table'!I$4))</f>
        <v>0</v>
      </c>
      <c r="K85" s="12">
        <f>($C85/INDEX('Nutrition Table'!$A$5:$AN$280,$B85+1,2))*(INDEX('Nutrition Table'!$A$5:$AN$280,$B85+1,'Nutrition Table'!J$4))</f>
        <v>0</v>
      </c>
      <c r="L85" s="12">
        <f>($C85/INDEX('Nutrition Table'!$A$5:$AN$280,$B85+1,2))*(INDEX('Nutrition Table'!$A$5:$AN$280,$B85+1,'Nutrition Table'!K$4))</f>
        <v>0</v>
      </c>
      <c r="M85" s="12">
        <f>($C85/INDEX('Nutrition Table'!$A$5:$AN$280,$B85+1,2))*(INDEX('Nutrition Table'!$A$5:$AN$280,$B85+1,'Nutrition Table'!L$4))</f>
        <v>0</v>
      </c>
      <c r="N85" s="12">
        <f>($C85/INDEX('Nutrition Table'!$A$5:$AN$280,$B85+1,2))*(INDEX('Nutrition Table'!$A$5:$AN$280,$B85+1,'Nutrition Table'!M$4))</f>
        <v>0</v>
      </c>
      <c r="O85" s="12">
        <f>($C85/INDEX('Nutrition Table'!$A$5:$AN$280,$B85+1,2))*(INDEX('Nutrition Table'!$A$5:$AN$280,$B85+1,'Nutrition Table'!N$4))</f>
        <v>0</v>
      </c>
      <c r="P85" s="12">
        <f>($C85/INDEX('Nutrition Table'!$A$5:$AN$280,$B85+1,2))*(INDEX('Nutrition Table'!$A$5:$AN$280,$B85+1,'Nutrition Table'!O$4))</f>
        <v>0</v>
      </c>
      <c r="Q85" s="12">
        <f>($C85/INDEX('Nutrition Table'!$A$5:$AN$280,$B85+1,2))*(INDEX('Nutrition Table'!$A$5:$AN$280,$B85+1,'Nutrition Table'!P$4))</f>
        <v>0</v>
      </c>
      <c r="R85" s="12">
        <f>($C85/INDEX('Nutrition Table'!$A$5:$AN$280,$B85+1,2))*(INDEX('Nutrition Table'!$A$5:$AN$280,$B85+1,'Nutrition Table'!Q$4))</f>
        <v>0</v>
      </c>
      <c r="S85" s="12">
        <f>($C85/INDEX('Nutrition Table'!$A$5:$AN$280,$B85+1,2))*(INDEX('Nutrition Table'!$A$5:$AN$280,$B85+1,'Nutrition Table'!R$4))</f>
        <v>0</v>
      </c>
      <c r="T85" s="12">
        <f>($C85/INDEX('Nutrition Table'!$A$5:$AN$280,$B85+1,2))*(INDEX('Nutrition Table'!$A$5:$AN$280,$B85+1,'Nutrition Table'!S$4))</f>
        <v>0</v>
      </c>
      <c r="U85" s="41">
        <f>($C85/INDEX('Nutrition Table'!$A$5:$AN$280,$B85+1,2))*(INDEX('Nutrition Table'!$A$5:$AN$280,$B85+1,'Nutrition Table'!T$4))</f>
        <v>0</v>
      </c>
      <c r="V85" s="12">
        <f>($C85/INDEX('Nutrition Table'!$A$5:$AN$280,$B85+1,2))*(INDEX('Nutrition Table'!$A$5:$AN$280,$B85+1,'Nutrition Table'!U$4))</f>
        <v>0</v>
      </c>
      <c r="W85" s="12">
        <f>($C85/INDEX('Nutrition Table'!$A$5:$AN$280,$B85+1,2))*(INDEX('Nutrition Table'!$A$5:$AN$280,$B85+1,'Nutrition Table'!V$4))</f>
        <v>0</v>
      </c>
      <c r="X85" s="12">
        <f>($C85/INDEX('Nutrition Table'!$A$5:$AN$280,$B85+1,2))*(INDEX('Nutrition Table'!$A$5:$AN$280,$B85+1,'Nutrition Table'!W$4))</f>
        <v>0</v>
      </c>
      <c r="Y85" s="12">
        <f>($C85/INDEX('Nutrition Table'!$A$5:$AN$280,$B85+1,2))*(INDEX('Nutrition Table'!$A$5:$AN$280,$B85+1,'Nutrition Table'!X$4))</f>
        <v>0</v>
      </c>
      <c r="Z85" s="12">
        <f>($C85/INDEX('Nutrition Table'!$A$5:$AN$280,$B85+1,2))*(INDEX('Nutrition Table'!$A$5:$AN$280,$B85+1,'Nutrition Table'!Y$4))</f>
        <v>0</v>
      </c>
      <c r="AA85" s="12">
        <f>($C85/INDEX('Nutrition Table'!$A$5:$AN$280,$B85+1,2))*(INDEX('Nutrition Table'!$A$5:$AN$280,$B85+1,'Nutrition Table'!Z$4))</f>
        <v>0</v>
      </c>
      <c r="AB85" s="12">
        <f>($C85/INDEX('Nutrition Table'!$A$5:$AN$280,$B85+1,2))*(INDEX('Nutrition Table'!$A$5:$AN$280,$B85+1,'Nutrition Table'!AA$4))</f>
        <v>0</v>
      </c>
      <c r="AC85" s="12">
        <f>($C85/INDEX('Nutrition Table'!$A$5:$AN$280,$B85+1,2))*(INDEX('Nutrition Table'!$A$5:$AN$280,$B85+1,'Nutrition Table'!AB$4))</f>
        <v>0</v>
      </c>
      <c r="AD85" s="12">
        <f>($C85/INDEX('Nutrition Table'!$A$5:$AN$280,$B85+1,2))*(INDEX('Nutrition Table'!$A$5:$AN$280,$B85+1,'Nutrition Table'!AC$4))</f>
        <v>0</v>
      </c>
      <c r="AE85" s="41">
        <f>($C85/INDEX('Nutrition Table'!$A$5:$AN$280,$B85+1,2))*(INDEX('Nutrition Table'!$A$5:$AN$280,$B85+1,'Nutrition Table'!AD$4))</f>
        <v>0</v>
      </c>
      <c r="AF85" s="12">
        <f>($C85/INDEX('Nutrition Table'!$A$5:$AN$280,$B85+1,2))*(INDEX('Nutrition Table'!$A$5:$AN$280,$B85+1,'Nutrition Table'!AE$4))</f>
        <v>0</v>
      </c>
      <c r="AG85" s="12">
        <f>($C85/INDEX('Nutrition Table'!$A$5:$AN$280,$B85+1,2))*(INDEX('Nutrition Table'!$A$5:$AN$280,$B85+1,'Nutrition Table'!AF$4))</f>
        <v>0</v>
      </c>
      <c r="AH85" s="41">
        <f>($C85/INDEX('Nutrition Table'!$A$5:$AN$280,$B85+1,2))*(INDEX('Nutrition Table'!$A$5:$AN$280,$B85+1,'Nutrition Table'!AG$4))</f>
        <v>0</v>
      </c>
      <c r="AI85" s="12">
        <f>($C85/INDEX('Nutrition Table'!$A$5:$AN$280,$B85+1,2))*(INDEX('Nutrition Table'!$A$5:$AN$280,$B85+1,'Nutrition Table'!AH$4))</f>
        <v>0</v>
      </c>
      <c r="AJ85" s="12">
        <f>($C85/INDEX('Nutrition Table'!$A$5:$AN$280,$B85+1,2))*(INDEX('Nutrition Table'!$A$5:$AN$280,$B85+1,'Nutrition Table'!AI$4))</f>
        <v>0</v>
      </c>
      <c r="AK85" s="41">
        <f>($C85/INDEX('Nutrition Table'!$A$5:$AN$280,$B85+1,2))*(INDEX('Nutrition Table'!$A$5:$AN$280,$B85+1,'Nutrition Table'!AJ$4))</f>
        <v>0</v>
      </c>
      <c r="AL85" s="12">
        <f>($C85/INDEX('Nutrition Table'!$A$5:$AN$280,$B85+1,2))*(INDEX('Nutrition Table'!$A$5:$AN$280,$B85+1,'Nutrition Table'!AK$4))</f>
        <v>0</v>
      </c>
      <c r="AM85" s="12" t="str">
        <f>INDEX('Nutrition Table'!$A$5:$AN$280,$B85+1,'Nutrition Table'!AL$4)</f>
        <v>-</v>
      </c>
      <c r="AN85" s="41" t="str">
        <f t="shared" si="22"/>
        <v>-</v>
      </c>
      <c r="AO85" s="139">
        <f>INDEX('Nutrition Table'!$A$5:$AN$280,$B85+1,'Nutrition Table'!AM$4)</f>
        <v>0</v>
      </c>
      <c r="AP85" s="12" t="str">
        <f>INDEX('Nutrition Table'!$A$5:$AN$280,$B85+1,'Nutrition Table'!AN$4)</f>
        <v xml:space="preserve"> --------------- </v>
      </c>
      <c r="AQ85" s="455">
        <f>($C85/INDEX('Nutrition Table'!$A$5:$AO$280,$B85+1,2))*(INDEX('Nutrition Table'!$A$5:$AO$280,$B85+1,'Nutrition Table'!AO$4))</f>
        <v>0</v>
      </c>
    </row>
    <row r="86" spans="1:43" ht="15.95" customHeight="1" x14ac:dyDescent="0.2">
      <c r="A86" s="312"/>
      <c r="B86" s="77">
        <v>1</v>
      </c>
      <c r="C86" s="78">
        <v>0</v>
      </c>
      <c r="D86" s="25" t="str">
        <f>INDEX('Nutrition Table'!$A$5:$AN$280,$B86+1,'Nutrition Table'!C$4)</f>
        <v>-</v>
      </c>
      <c r="E86" s="12">
        <f>($C86/INDEX('Nutrition Table'!$A$5:$AN$280,$B86+1,2))*(INDEX('Nutrition Table'!$A$5:$AN$280,$B86+1,'Nutrition Table'!D$4))</f>
        <v>0</v>
      </c>
      <c r="F86" s="12">
        <f>($C86/INDEX('Nutrition Table'!$A$5:$AN$280,$B86+1,2))*(INDEX('Nutrition Table'!$A$5:$AN$280,$B86+1,'Nutrition Table'!E$4))</f>
        <v>0</v>
      </c>
      <c r="G86" s="12">
        <f>($C86/INDEX('Nutrition Table'!$A$5:$AN$280,$B86+1,2))*(INDEX('Nutrition Table'!$A$5:$AN$280,$B86+1,'Nutrition Table'!F$4))</f>
        <v>0</v>
      </c>
      <c r="H86" s="16">
        <f>($C86/INDEX('Nutrition Table'!$A$5:$AN$280,$B86+1,2))*(INDEX('Nutrition Table'!$A$5:$AN$280,$B86+1,'Nutrition Table'!G$4))</f>
        <v>0</v>
      </c>
      <c r="I86" s="46">
        <f>($C86/INDEX('Nutrition Table'!$A$5:$AN$280,$B86+1,2))*(INDEX('Nutrition Table'!$A$5:$AN$280,$B86+1,'Nutrition Table'!H$4))</f>
        <v>0</v>
      </c>
      <c r="J86" s="12">
        <f>($C86/INDEX('Nutrition Table'!$A$5:$AN$280,$B86+1,2))*(INDEX('Nutrition Table'!$A$5:$AN$280,$B86+1,'Nutrition Table'!I$4))</f>
        <v>0</v>
      </c>
      <c r="K86" s="12">
        <f>($C86/INDEX('Nutrition Table'!$A$5:$AN$280,$B86+1,2))*(INDEX('Nutrition Table'!$A$5:$AN$280,$B86+1,'Nutrition Table'!J$4))</f>
        <v>0</v>
      </c>
      <c r="L86" s="12">
        <f>($C86/INDEX('Nutrition Table'!$A$5:$AN$280,$B86+1,2))*(INDEX('Nutrition Table'!$A$5:$AN$280,$B86+1,'Nutrition Table'!K$4))</f>
        <v>0</v>
      </c>
      <c r="M86" s="12">
        <f>($C86/INDEX('Nutrition Table'!$A$5:$AN$280,$B86+1,2))*(INDEX('Nutrition Table'!$A$5:$AN$280,$B86+1,'Nutrition Table'!L$4))</f>
        <v>0</v>
      </c>
      <c r="N86" s="12">
        <f>($C86/INDEX('Nutrition Table'!$A$5:$AN$280,$B86+1,2))*(INDEX('Nutrition Table'!$A$5:$AN$280,$B86+1,'Nutrition Table'!M$4))</f>
        <v>0</v>
      </c>
      <c r="O86" s="12">
        <f>($C86/INDEX('Nutrition Table'!$A$5:$AN$280,$B86+1,2))*(INDEX('Nutrition Table'!$A$5:$AN$280,$B86+1,'Nutrition Table'!N$4))</f>
        <v>0</v>
      </c>
      <c r="P86" s="12">
        <f>($C86/INDEX('Nutrition Table'!$A$5:$AN$280,$B86+1,2))*(INDEX('Nutrition Table'!$A$5:$AN$280,$B86+1,'Nutrition Table'!O$4))</f>
        <v>0</v>
      </c>
      <c r="Q86" s="12">
        <f>($C86/INDEX('Nutrition Table'!$A$5:$AN$280,$B86+1,2))*(INDEX('Nutrition Table'!$A$5:$AN$280,$B86+1,'Nutrition Table'!P$4))</f>
        <v>0</v>
      </c>
      <c r="R86" s="12">
        <f>($C86/INDEX('Nutrition Table'!$A$5:$AN$280,$B86+1,2))*(INDEX('Nutrition Table'!$A$5:$AN$280,$B86+1,'Nutrition Table'!Q$4))</f>
        <v>0</v>
      </c>
      <c r="S86" s="12">
        <f>($C86/INDEX('Nutrition Table'!$A$5:$AN$280,$B86+1,2))*(INDEX('Nutrition Table'!$A$5:$AN$280,$B86+1,'Nutrition Table'!R$4))</f>
        <v>0</v>
      </c>
      <c r="T86" s="12">
        <f>($C86/INDEX('Nutrition Table'!$A$5:$AN$280,$B86+1,2))*(INDEX('Nutrition Table'!$A$5:$AN$280,$B86+1,'Nutrition Table'!S$4))</f>
        <v>0</v>
      </c>
      <c r="U86" s="41">
        <f>($C86/INDEX('Nutrition Table'!$A$5:$AN$280,$B86+1,2))*(INDEX('Nutrition Table'!$A$5:$AN$280,$B86+1,'Nutrition Table'!T$4))</f>
        <v>0</v>
      </c>
      <c r="V86" s="12">
        <f>($C86/INDEX('Nutrition Table'!$A$5:$AN$280,$B86+1,2))*(INDEX('Nutrition Table'!$A$5:$AN$280,$B86+1,'Nutrition Table'!U$4))</f>
        <v>0</v>
      </c>
      <c r="W86" s="12">
        <f>($C86/INDEX('Nutrition Table'!$A$5:$AN$280,$B86+1,2))*(INDEX('Nutrition Table'!$A$5:$AN$280,$B86+1,'Nutrition Table'!V$4))</f>
        <v>0</v>
      </c>
      <c r="X86" s="12">
        <f>($C86/INDEX('Nutrition Table'!$A$5:$AN$280,$B86+1,2))*(INDEX('Nutrition Table'!$A$5:$AN$280,$B86+1,'Nutrition Table'!W$4))</f>
        <v>0</v>
      </c>
      <c r="Y86" s="12">
        <f>($C86/INDEX('Nutrition Table'!$A$5:$AN$280,$B86+1,2))*(INDEX('Nutrition Table'!$A$5:$AN$280,$B86+1,'Nutrition Table'!X$4))</f>
        <v>0</v>
      </c>
      <c r="Z86" s="12">
        <f>($C86/INDEX('Nutrition Table'!$A$5:$AN$280,$B86+1,2))*(INDEX('Nutrition Table'!$A$5:$AN$280,$B86+1,'Nutrition Table'!Y$4))</f>
        <v>0</v>
      </c>
      <c r="AA86" s="12">
        <f>($C86/INDEX('Nutrition Table'!$A$5:$AN$280,$B86+1,2))*(INDEX('Nutrition Table'!$A$5:$AN$280,$B86+1,'Nutrition Table'!Z$4))</f>
        <v>0</v>
      </c>
      <c r="AB86" s="12">
        <f>($C86/INDEX('Nutrition Table'!$A$5:$AN$280,$B86+1,2))*(INDEX('Nutrition Table'!$A$5:$AN$280,$B86+1,'Nutrition Table'!AA$4))</f>
        <v>0</v>
      </c>
      <c r="AC86" s="12">
        <f>($C86/INDEX('Nutrition Table'!$A$5:$AN$280,$B86+1,2))*(INDEX('Nutrition Table'!$A$5:$AN$280,$B86+1,'Nutrition Table'!AB$4))</f>
        <v>0</v>
      </c>
      <c r="AD86" s="12">
        <f>($C86/INDEX('Nutrition Table'!$A$5:$AN$280,$B86+1,2))*(INDEX('Nutrition Table'!$A$5:$AN$280,$B86+1,'Nutrition Table'!AC$4))</f>
        <v>0</v>
      </c>
      <c r="AE86" s="41">
        <f>($C86/INDEX('Nutrition Table'!$A$5:$AN$280,$B86+1,2))*(INDEX('Nutrition Table'!$A$5:$AN$280,$B86+1,'Nutrition Table'!AD$4))</f>
        <v>0</v>
      </c>
      <c r="AF86" s="12">
        <f>($C86/INDEX('Nutrition Table'!$A$5:$AN$280,$B86+1,2))*(INDEX('Nutrition Table'!$A$5:$AN$280,$B86+1,'Nutrition Table'!AE$4))</f>
        <v>0</v>
      </c>
      <c r="AG86" s="12">
        <f>($C86/INDEX('Nutrition Table'!$A$5:$AN$280,$B86+1,2))*(INDEX('Nutrition Table'!$A$5:$AN$280,$B86+1,'Nutrition Table'!AF$4))</f>
        <v>0</v>
      </c>
      <c r="AH86" s="41">
        <f>($C86/INDEX('Nutrition Table'!$A$5:$AN$280,$B86+1,2))*(INDEX('Nutrition Table'!$A$5:$AN$280,$B86+1,'Nutrition Table'!AG$4))</f>
        <v>0</v>
      </c>
      <c r="AI86" s="12">
        <f>($C86/INDEX('Nutrition Table'!$A$5:$AN$280,$B86+1,2))*(INDEX('Nutrition Table'!$A$5:$AN$280,$B86+1,'Nutrition Table'!AH$4))</f>
        <v>0</v>
      </c>
      <c r="AJ86" s="12">
        <f>($C86/INDEX('Nutrition Table'!$A$5:$AN$280,$B86+1,2))*(INDEX('Nutrition Table'!$A$5:$AN$280,$B86+1,'Nutrition Table'!AI$4))</f>
        <v>0</v>
      </c>
      <c r="AK86" s="41">
        <f>($C86/INDEX('Nutrition Table'!$A$5:$AN$280,$B86+1,2))*(INDEX('Nutrition Table'!$A$5:$AN$280,$B86+1,'Nutrition Table'!AJ$4))</f>
        <v>0</v>
      </c>
      <c r="AL86" s="12">
        <f>($C86/INDEX('Nutrition Table'!$A$5:$AN$280,$B86+1,2))*(INDEX('Nutrition Table'!$A$5:$AN$280,$B86+1,'Nutrition Table'!AK$4))</f>
        <v>0</v>
      </c>
      <c r="AM86" s="12" t="str">
        <f>INDEX('Nutrition Table'!$A$5:$AN$280,$B86+1,'Nutrition Table'!AL$4)</f>
        <v>-</v>
      </c>
      <c r="AN86" s="41" t="str">
        <f t="shared" si="22"/>
        <v>-</v>
      </c>
      <c r="AO86" s="139">
        <f>INDEX('Nutrition Table'!$A$5:$AN$280,$B86+1,'Nutrition Table'!AM$4)</f>
        <v>0</v>
      </c>
      <c r="AP86" s="12" t="str">
        <f>INDEX('Nutrition Table'!$A$5:$AN$280,$B86+1,'Nutrition Table'!AN$4)</f>
        <v xml:space="preserve"> --------------- </v>
      </c>
      <c r="AQ86" s="455">
        <f>($C86/INDEX('Nutrition Table'!$A$5:$AO$280,$B86+1,2))*(INDEX('Nutrition Table'!$A$5:$AO$280,$B86+1,'Nutrition Table'!AO$4))</f>
        <v>0</v>
      </c>
    </row>
    <row r="87" spans="1:43" ht="15.95" customHeight="1" x14ac:dyDescent="0.2">
      <c r="A87" s="312"/>
      <c r="B87" s="77">
        <v>1</v>
      </c>
      <c r="C87" s="78">
        <v>0</v>
      </c>
      <c r="D87" s="25" t="str">
        <f>INDEX('Nutrition Table'!$A$5:$AN$280,$B87+1,'Nutrition Table'!C$4)</f>
        <v>-</v>
      </c>
      <c r="E87" s="12">
        <f>($C87/INDEX('Nutrition Table'!$A$5:$AN$280,$B87+1,2))*(INDEX('Nutrition Table'!$A$5:$AN$280,$B87+1,'Nutrition Table'!D$4))</f>
        <v>0</v>
      </c>
      <c r="F87" s="12">
        <f>($C87/INDEX('Nutrition Table'!$A$5:$AN$280,$B87+1,2))*(INDEX('Nutrition Table'!$A$5:$AN$280,$B87+1,'Nutrition Table'!E$4))</f>
        <v>0</v>
      </c>
      <c r="G87" s="12">
        <f>($C87/INDEX('Nutrition Table'!$A$5:$AN$280,$B87+1,2))*(INDEX('Nutrition Table'!$A$5:$AN$280,$B87+1,'Nutrition Table'!F$4))</f>
        <v>0</v>
      </c>
      <c r="H87" s="16">
        <f>($C87/INDEX('Nutrition Table'!$A$5:$AN$280,$B87+1,2))*(INDEX('Nutrition Table'!$A$5:$AN$280,$B87+1,'Nutrition Table'!G$4))</f>
        <v>0</v>
      </c>
      <c r="I87" s="46">
        <f>($C87/INDEX('Nutrition Table'!$A$5:$AN$280,$B87+1,2))*(INDEX('Nutrition Table'!$A$5:$AN$280,$B87+1,'Nutrition Table'!H$4))</f>
        <v>0</v>
      </c>
      <c r="J87" s="12">
        <f>($C87/INDEX('Nutrition Table'!$A$5:$AN$280,$B87+1,2))*(INDEX('Nutrition Table'!$A$5:$AN$280,$B87+1,'Nutrition Table'!I$4))</f>
        <v>0</v>
      </c>
      <c r="K87" s="12">
        <f>($C87/INDEX('Nutrition Table'!$A$5:$AN$280,$B87+1,2))*(INDEX('Nutrition Table'!$A$5:$AN$280,$B87+1,'Nutrition Table'!J$4))</f>
        <v>0</v>
      </c>
      <c r="L87" s="12">
        <f>($C87/INDEX('Nutrition Table'!$A$5:$AN$280,$B87+1,2))*(INDEX('Nutrition Table'!$A$5:$AN$280,$B87+1,'Nutrition Table'!K$4))</f>
        <v>0</v>
      </c>
      <c r="M87" s="12">
        <f>($C87/INDEX('Nutrition Table'!$A$5:$AN$280,$B87+1,2))*(INDEX('Nutrition Table'!$A$5:$AN$280,$B87+1,'Nutrition Table'!L$4))</f>
        <v>0</v>
      </c>
      <c r="N87" s="12">
        <f>($C87/INDEX('Nutrition Table'!$A$5:$AN$280,$B87+1,2))*(INDEX('Nutrition Table'!$A$5:$AN$280,$B87+1,'Nutrition Table'!M$4))</f>
        <v>0</v>
      </c>
      <c r="O87" s="12">
        <f>($C87/INDEX('Nutrition Table'!$A$5:$AN$280,$B87+1,2))*(INDEX('Nutrition Table'!$A$5:$AN$280,$B87+1,'Nutrition Table'!N$4))</f>
        <v>0</v>
      </c>
      <c r="P87" s="12">
        <f>($C87/INDEX('Nutrition Table'!$A$5:$AN$280,$B87+1,2))*(INDEX('Nutrition Table'!$A$5:$AN$280,$B87+1,'Nutrition Table'!O$4))</f>
        <v>0</v>
      </c>
      <c r="Q87" s="12">
        <f>($C87/INDEX('Nutrition Table'!$A$5:$AN$280,$B87+1,2))*(INDEX('Nutrition Table'!$A$5:$AN$280,$B87+1,'Nutrition Table'!P$4))</f>
        <v>0</v>
      </c>
      <c r="R87" s="12">
        <f>($C87/INDEX('Nutrition Table'!$A$5:$AN$280,$B87+1,2))*(INDEX('Nutrition Table'!$A$5:$AN$280,$B87+1,'Nutrition Table'!Q$4))</f>
        <v>0</v>
      </c>
      <c r="S87" s="12">
        <f>($C87/INDEX('Nutrition Table'!$A$5:$AN$280,$B87+1,2))*(INDEX('Nutrition Table'!$A$5:$AN$280,$B87+1,'Nutrition Table'!R$4))</f>
        <v>0</v>
      </c>
      <c r="T87" s="12">
        <f>($C87/INDEX('Nutrition Table'!$A$5:$AN$280,$B87+1,2))*(INDEX('Nutrition Table'!$A$5:$AN$280,$B87+1,'Nutrition Table'!S$4))</f>
        <v>0</v>
      </c>
      <c r="U87" s="41">
        <f>($C87/INDEX('Nutrition Table'!$A$5:$AN$280,$B87+1,2))*(INDEX('Nutrition Table'!$A$5:$AN$280,$B87+1,'Nutrition Table'!T$4))</f>
        <v>0</v>
      </c>
      <c r="V87" s="12">
        <f>($C87/INDEX('Nutrition Table'!$A$5:$AN$280,$B87+1,2))*(INDEX('Nutrition Table'!$A$5:$AN$280,$B87+1,'Nutrition Table'!U$4))</f>
        <v>0</v>
      </c>
      <c r="W87" s="12">
        <f>($C87/INDEX('Nutrition Table'!$A$5:$AN$280,$B87+1,2))*(INDEX('Nutrition Table'!$A$5:$AN$280,$B87+1,'Nutrition Table'!V$4))</f>
        <v>0</v>
      </c>
      <c r="X87" s="12">
        <f>($C87/INDEX('Nutrition Table'!$A$5:$AN$280,$B87+1,2))*(INDEX('Nutrition Table'!$A$5:$AN$280,$B87+1,'Nutrition Table'!W$4))</f>
        <v>0</v>
      </c>
      <c r="Y87" s="12">
        <f>($C87/INDEX('Nutrition Table'!$A$5:$AN$280,$B87+1,2))*(INDEX('Nutrition Table'!$A$5:$AN$280,$B87+1,'Nutrition Table'!X$4))</f>
        <v>0</v>
      </c>
      <c r="Z87" s="12">
        <f>($C87/INDEX('Nutrition Table'!$A$5:$AN$280,$B87+1,2))*(INDEX('Nutrition Table'!$A$5:$AN$280,$B87+1,'Nutrition Table'!Y$4))</f>
        <v>0</v>
      </c>
      <c r="AA87" s="12">
        <f>($C87/INDEX('Nutrition Table'!$A$5:$AN$280,$B87+1,2))*(INDEX('Nutrition Table'!$A$5:$AN$280,$B87+1,'Nutrition Table'!Z$4))</f>
        <v>0</v>
      </c>
      <c r="AB87" s="12">
        <f>($C87/INDEX('Nutrition Table'!$A$5:$AN$280,$B87+1,2))*(INDEX('Nutrition Table'!$A$5:$AN$280,$B87+1,'Nutrition Table'!AA$4))</f>
        <v>0</v>
      </c>
      <c r="AC87" s="12">
        <f>($C87/INDEX('Nutrition Table'!$A$5:$AN$280,$B87+1,2))*(INDEX('Nutrition Table'!$A$5:$AN$280,$B87+1,'Nutrition Table'!AB$4))</f>
        <v>0</v>
      </c>
      <c r="AD87" s="12">
        <f>($C87/INDEX('Nutrition Table'!$A$5:$AN$280,$B87+1,2))*(INDEX('Nutrition Table'!$A$5:$AN$280,$B87+1,'Nutrition Table'!AC$4))</f>
        <v>0</v>
      </c>
      <c r="AE87" s="41">
        <f>($C87/INDEX('Nutrition Table'!$A$5:$AN$280,$B87+1,2))*(INDEX('Nutrition Table'!$A$5:$AN$280,$B87+1,'Nutrition Table'!AD$4))</f>
        <v>0</v>
      </c>
      <c r="AF87" s="12">
        <f>($C87/INDEX('Nutrition Table'!$A$5:$AN$280,$B87+1,2))*(INDEX('Nutrition Table'!$A$5:$AN$280,$B87+1,'Nutrition Table'!AE$4))</f>
        <v>0</v>
      </c>
      <c r="AG87" s="12">
        <f>($C87/INDEX('Nutrition Table'!$A$5:$AN$280,$B87+1,2))*(INDEX('Nutrition Table'!$A$5:$AN$280,$B87+1,'Nutrition Table'!AF$4))</f>
        <v>0</v>
      </c>
      <c r="AH87" s="41">
        <f>($C87/INDEX('Nutrition Table'!$A$5:$AN$280,$B87+1,2))*(INDEX('Nutrition Table'!$A$5:$AN$280,$B87+1,'Nutrition Table'!AG$4))</f>
        <v>0</v>
      </c>
      <c r="AI87" s="12">
        <f>($C87/INDEX('Nutrition Table'!$A$5:$AN$280,$B87+1,2))*(INDEX('Nutrition Table'!$A$5:$AN$280,$B87+1,'Nutrition Table'!AH$4))</f>
        <v>0</v>
      </c>
      <c r="AJ87" s="12">
        <f>($C87/INDEX('Nutrition Table'!$A$5:$AN$280,$B87+1,2))*(INDEX('Nutrition Table'!$A$5:$AN$280,$B87+1,'Nutrition Table'!AI$4))</f>
        <v>0</v>
      </c>
      <c r="AK87" s="41">
        <f>($C87/INDEX('Nutrition Table'!$A$5:$AN$280,$B87+1,2))*(INDEX('Nutrition Table'!$A$5:$AN$280,$B87+1,'Nutrition Table'!AJ$4))</f>
        <v>0</v>
      </c>
      <c r="AL87" s="12">
        <f>($C87/INDEX('Nutrition Table'!$A$5:$AN$280,$B87+1,2))*(INDEX('Nutrition Table'!$A$5:$AN$280,$B87+1,'Nutrition Table'!AK$4))</f>
        <v>0</v>
      </c>
      <c r="AM87" s="12" t="str">
        <f>INDEX('Nutrition Table'!$A$5:$AN$280,$B87+1,'Nutrition Table'!AL$4)</f>
        <v>-</v>
      </c>
      <c r="AN87" s="41" t="str">
        <f t="shared" si="22"/>
        <v>-</v>
      </c>
      <c r="AO87" s="139">
        <f>INDEX('Nutrition Table'!$A$5:$AN$280,$B87+1,'Nutrition Table'!AM$4)</f>
        <v>0</v>
      </c>
      <c r="AP87" s="12" t="str">
        <f>INDEX('Nutrition Table'!$A$5:$AN$280,$B87+1,'Nutrition Table'!AN$4)</f>
        <v xml:space="preserve"> --------------- </v>
      </c>
      <c r="AQ87" s="455">
        <f>($C87/INDEX('Nutrition Table'!$A$5:$AO$280,$B87+1,2))*(INDEX('Nutrition Table'!$A$5:$AO$280,$B87+1,'Nutrition Table'!AO$4))</f>
        <v>0</v>
      </c>
    </row>
    <row r="88" spans="1:43" ht="15.95" customHeight="1" x14ac:dyDescent="0.2">
      <c r="A88" s="312"/>
      <c r="B88" s="77">
        <v>1</v>
      </c>
      <c r="C88" s="78">
        <v>0</v>
      </c>
      <c r="D88" s="25" t="str">
        <f>INDEX('Nutrition Table'!$A$5:$AN$280,$B88+1,'Nutrition Table'!C$4)</f>
        <v>-</v>
      </c>
      <c r="E88" s="12">
        <f>($C88/INDEX('Nutrition Table'!$A$5:$AN$280,$B88+1,2))*(INDEX('Nutrition Table'!$A$5:$AN$280,$B88+1,'Nutrition Table'!D$4))</f>
        <v>0</v>
      </c>
      <c r="F88" s="12">
        <f>($C88/INDEX('Nutrition Table'!$A$5:$AN$280,$B88+1,2))*(INDEX('Nutrition Table'!$A$5:$AN$280,$B88+1,'Nutrition Table'!E$4))</f>
        <v>0</v>
      </c>
      <c r="G88" s="12">
        <f>($C88/INDEX('Nutrition Table'!$A$5:$AN$280,$B88+1,2))*(INDEX('Nutrition Table'!$A$5:$AN$280,$B88+1,'Nutrition Table'!F$4))</f>
        <v>0</v>
      </c>
      <c r="H88" s="16">
        <f>($C88/INDEX('Nutrition Table'!$A$5:$AN$280,$B88+1,2))*(INDEX('Nutrition Table'!$A$5:$AN$280,$B88+1,'Nutrition Table'!G$4))</f>
        <v>0</v>
      </c>
      <c r="I88" s="46">
        <f>($C88/INDEX('Nutrition Table'!$A$5:$AN$280,$B88+1,2))*(INDEX('Nutrition Table'!$A$5:$AN$280,$B88+1,'Nutrition Table'!H$4))</f>
        <v>0</v>
      </c>
      <c r="J88" s="12">
        <f>($C88/INDEX('Nutrition Table'!$A$5:$AN$280,$B88+1,2))*(INDEX('Nutrition Table'!$A$5:$AN$280,$B88+1,'Nutrition Table'!I$4))</f>
        <v>0</v>
      </c>
      <c r="K88" s="12">
        <f>($C88/INDEX('Nutrition Table'!$A$5:$AN$280,$B88+1,2))*(INDEX('Nutrition Table'!$A$5:$AN$280,$B88+1,'Nutrition Table'!J$4))</f>
        <v>0</v>
      </c>
      <c r="L88" s="12">
        <f>($C88/INDEX('Nutrition Table'!$A$5:$AN$280,$B88+1,2))*(INDEX('Nutrition Table'!$A$5:$AN$280,$B88+1,'Nutrition Table'!K$4))</f>
        <v>0</v>
      </c>
      <c r="M88" s="12">
        <f>($C88/INDEX('Nutrition Table'!$A$5:$AN$280,$B88+1,2))*(INDEX('Nutrition Table'!$A$5:$AN$280,$B88+1,'Nutrition Table'!L$4))</f>
        <v>0</v>
      </c>
      <c r="N88" s="12">
        <f>($C88/INDEX('Nutrition Table'!$A$5:$AN$280,$B88+1,2))*(INDEX('Nutrition Table'!$A$5:$AN$280,$B88+1,'Nutrition Table'!M$4))</f>
        <v>0</v>
      </c>
      <c r="O88" s="12">
        <f>($C88/INDEX('Nutrition Table'!$A$5:$AN$280,$B88+1,2))*(INDEX('Nutrition Table'!$A$5:$AN$280,$B88+1,'Nutrition Table'!N$4))</f>
        <v>0</v>
      </c>
      <c r="P88" s="12">
        <f>($C88/INDEX('Nutrition Table'!$A$5:$AN$280,$B88+1,2))*(INDEX('Nutrition Table'!$A$5:$AN$280,$B88+1,'Nutrition Table'!O$4))</f>
        <v>0</v>
      </c>
      <c r="Q88" s="12">
        <f>($C88/INDEX('Nutrition Table'!$A$5:$AN$280,$B88+1,2))*(INDEX('Nutrition Table'!$A$5:$AN$280,$B88+1,'Nutrition Table'!P$4))</f>
        <v>0</v>
      </c>
      <c r="R88" s="12">
        <f>($C88/INDEX('Nutrition Table'!$A$5:$AN$280,$B88+1,2))*(INDEX('Nutrition Table'!$A$5:$AN$280,$B88+1,'Nutrition Table'!Q$4))</f>
        <v>0</v>
      </c>
      <c r="S88" s="12">
        <f>($C88/INDEX('Nutrition Table'!$A$5:$AN$280,$B88+1,2))*(INDEX('Nutrition Table'!$A$5:$AN$280,$B88+1,'Nutrition Table'!R$4))</f>
        <v>0</v>
      </c>
      <c r="T88" s="12">
        <f>($C88/INDEX('Nutrition Table'!$A$5:$AN$280,$B88+1,2))*(INDEX('Nutrition Table'!$A$5:$AN$280,$B88+1,'Nutrition Table'!S$4))</f>
        <v>0</v>
      </c>
      <c r="U88" s="41">
        <f>($C88/INDEX('Nutrition Table'!$A$5:$AN$280,$B88+1,2))*(INDEX('Nutrition Table'!$A$5:$AN$280,$B88+1,'Nutrition Table'!T$4))</f>
        <v>0</v>
      </c>
      <c r="V88" s="12">
        <f>($C88/INDEX('Nutrition Table'!$A$5:$AN$280,$B88+1,2))*(INDEX('Nutrition Table'!$A$5:$AN$280,$B88+1,'Nutrition Table'!U$4))</f>
        <v>0</v>
      </c>
      <c r="W88" s="12">
        <f>($C88/INDEX('Nutrition Table'!$A$5:$AN$280,$B88+1,2))*(INDEX('Nutrition Table'!$A$5:$AN$280,$B88+1,'Nutrition Table'!V$4))</f>
        <v>0</v>
      </c>
      <c r="X88" s="12">
        <f>($C88/INDEX('Nutrition Table'!$A$5:$AN$280,$B88+1,2))*(INDEX('Nutrition Table'!$A$5:$AN$280,$B88+1,'Nutrition Table'!W$4))</f>
        <v>0</v>
      </c>
      <c r="Y88" s="12">
        <f>($C88/INDEX('Nutrition Table'!$A$5:$AN$280,$B88+1,2))*(INDEX('Nutrition Table'!$A$5:$AN$280,$B88+1,'Nutrition Table'!X$4))</f>
        <v>0</v>
      </c>
      <c r="Z88" s="12">
        <f>($C88/INDEX('Nutrition Table'!$A$5:$AN$280,$B88+1,2))*(INDEX('Nutrition Table'!$A$5:$AN$280,$B88+1,'Nutrition Table'!Y$4))</f>
        <v>0</v>
      </c>
      <c r="AA88" s="12">
        <f>($C88/INDEX('Nutrition Table'!$A$5:$AN$280,$B88+1,2))*(INDEX('Nutrition Table'!$A$5:$AN$280,$B88+1,'Nutrition Table'!Z$4))</f>
        <v>0</v>
      </c>
      <c r="AB88" s="12">
        <f>($C88/INDEX('Nutrition Table'!$A$5:$AN$280,$B88+1,2))*(INDEX('Nutrition Table'!$A$5:$AN$280,$B88+1,'Nutrition Table'!AA$4))</f>
        <v>0</v>
      </c>
      <c r="AC88" s="12">
        <f>($C88/INDEX('Nutrition Table'!$A$5:$AN$280,$B88+1,2))*(INDEX('Nutrition Table'!$A$5:$AN$280,$B88+1,'Nutrition Table'!AB$4))</f>
        <v>0</v>
      </c>
      <c r="AD88" s="12">
        <f>($C88/INDEX('Nutrition Table'!$A$5:$AN$280,$B88+1,2))*(INDEX('Nutrition Table'!$A$5:$AN$280,$B88+1,'Nutrition Table'!AC$4))</f>
        <v>0</v>
      </c>
      <c r="AE88" s="41">
        <f>($C88/INDEX('Nutrition Table'!$A$5:$AN$280,$B88+1,2))*(INDEX('Nutrition Table'!$A$5:$AN$280,$B88+1,'Nutrition Table'!AD$4))</f>
        <v>0</v>
      </c>
      <c r="AF88" s="12">
        <f>($C88/INDEX('Nutrition Table'!$A$5:$AN$280,$B88+1,2))*(INDEX('Nutrition Table'!$A$5:$AN$280,$B88+1,'Nutrition Table'!AE$4))</f>
        <v>0</v>
      </c>
      <c r="AG88" s="12">
        <f>($C88/INDEX('Nutrition Table'!$A$5:$AN$280,$B88+1,2))*(INDEX('Nutrition Table'!$A$5:$AN$280,$B88+1,'Nutrition Table'!AF$4))</f>
        <v>0</v>
      </c>
      <c r="AH88" s="41">
        <f>($C88/INDEX('Nutrition Table'!$A$5:$AN$280,$B88+1,2))*(INDEX('Nutrition Table'!$A$5:$AN$280,$B88+1,'Nutrition Table'!AG$4))</f>
        <v>0</v>
      </c>
      <c r="AI88" s="12">
        <f>($C88/INDEX('Nutrition Table'!$A$5:$AN$280,$B88+1,2))*(INDEX('Nutrition Table'!$A$5:$AN$280,$B88+1,'Nutrition Table'!AH$4))</f>
        <v>0</v>
      </c>
      <c r="AJ88" s="12">
        <f>($C88/INDEX('Nutrition Table'!$A$5:$AN$280,$B88+1,2))*(INDEX('Nutrition Table'!$A$5:$AN$280,$B88+1,'Nutrition Table'!AI$4))</f>
        <v>0</v>
      </c>
      <c r="AK88" s="41">
        <f>($C88/INDEX('Nutrition Table'!$A$5:$AN$280,$B88+1,2))*(INDEX('Nutrition Table'!$A$5:$AN$280,$B88+1,'Nutrition Table'!AJ$4))</f>
        <v>0</v>
      </c>
      <c r="AL88" s="12">
        <f>($C88/INDEX('Nutrition Table'!$A$5:$AN$280,$B88+1,2))*(INDEX('Nutrition Table'!$A$5:$AN$280,$B88+1,'Nutrition Table'!AK$4))</f>
        <v>0</v>
      </c>
      <c r="AM88" s="12" t="str">
        <f>INDEX('Nutrition Table'!$A$5:$AN$280,$B88+1,'Nutrition Table'!AL$4)</f>
        <v>-</v>
      </c>
      <c r="AN88" s="41" t="str">
        <f t="shared" si="22"/>
        <v>-</v>
      </c>
      <c r="AO88" s="139">
        <f>INDEX('Nutrition Table'!$A$5:$AN$280,$B88+1,'Nutrition Table'!AM$4)</f>
        <v>0</v>
      </c>
      <c r="AP88" s="12" t="str">
        <f>INDEX('Nutrition Table'!$A$5:$AN$280,$B88+1,'Nutrition Table'!AN$4)</f>
        <v xml:space="preserve"> --------------- </v>
      </c>
      <c r="AQ88" s="455">
        <f>($C88/INDEX('Nutrition Table'!$A$5:$AO$280,$B88+1,2))*(INDEX('Nutrition Table'!$A$5:$AO$280,$B88+1,'Nutrition Table'!AO$4))</f>
        <v>0</v>
      </c>
    </row>
    <row r="89" spans="1:43" ht="15.95" customHeight="1" x14ac:dyDescent="0.2">
      <c r="A89" s="312"/>
      <c r="B89" s="4" t="s">
        <v>60</v>
      </c>
      <c r="C89" s="4"/>
      <c r="D89" s="4"/>
      <c r="E89" s="13">
        <f t="shared" ref="E89:AK89" si="23">SUM(E81:E88)</f>
        <v>218</v>
      </c>
      <c r="F89" s="13">
        <f t="shared" si="23"/>
        <v>15.2</v>
      </c>
      <c r="G89" s="13">
        <f t="shared" si="23"/>
        <v>3.9</v>
      </c>
      <c r="H89" s="17">
        <f t="shared" si="23"/>
        <v>15.739999999999998</v>
      </c>
      <c r="I89" s="100">
        <f t="shared" si="23"/>
        <v>0</v>
      </c>
      <c r="J89" s="101">
        <f t="shared" si="23"/>
        <v>0</v>
      </c>
      <c r="K89" s="101">
        <f t="shared" si="23"/>
        <v>0</v>
      </c>
      <c r="L89" s="101">
        <f t="shared" si="23"/>
        <v>0</v>
      </c>
      <c r="M89" s="101">
        <f t="shared" si="23"/>
        <v>0</v>
      </c>
      <c r="N89" s="101">
        <f t="shared" si="23"/>
        <v>0</v>
      </c>
      <c r="O89" s="101">
        <f t="shared" si="23"/>
        <v>0</v>
      </c>
      <c r="P89" s="101">
        <f t="shared" si="23"/>
        <v>0</v>
      </c>
      <c r="Q89" s="101">
        <f t="shared" si="23"/>
        <v>0</v>
      </c>
      <c r="R89" s="101">
        <f t="shared" si="23"/>
        <v>0</v>
      </c>
      <c r="S89" s="101">
        <f t="shared" si="23"/>
        <v>0</v>
      </c>
      <c r="T89" s="101">
        <f t="shared" si="23"/>
        <v>0</v>
      </c>
      <c r="U89" s="114">
        <f t="shared" si="23"/>
        <v>0</v>
      </c>
      <c r="V89" s="101">
        <f t="shared" si="23"/>
        <v>0</v>
      </c>
      <c r="W89" s="101">
        <f t="shared" si="23"/>
        <v>0</v>
      </c>
      <c r="X89" s="101">
        <f t="shared" si="23"/>
        <v>0</v>
      </c>
      <c r="Y89" s="101">
        <f t="shared" si="23"/>
        <v>0</v>
      </c>
      <c r="Z89" s="101">
        <f t="shared" si="23"/>
        <v>0</v>
      </c>
      <c r="AA89" s="101">
        <f t="shared" si="23"/>
        <v>0</v>
      </c>
      <c r="AB89" s="101">
        <f t="shared" si="23"/>
        <v>0.156</v>
      </c>
      <c r="AC89" s="101">
        <f t="shared" si="23"/>
        <v>0</v>
      </c>
      <c r="AD89" s="101">
        <f t="shared" si="23"/>
        <v>0.16200000000000001</v>
      </c>
      <c r="AE89" s="114">
        <f t="shared" si="23"/>
        <v>0</v>
      </c>
      <c r="AF89" s="101">
        <f t="shared" si="23"/>
        <v>0</v>
      </c>
      <c r="AG89" s="101">
        <f t="shared" si="23"/>
        <v>3.15</v>
      </c>
      <c r="AH89" s="114">
        <f t="shared" si="23"/>
        <v>490</v>
      </c>
      <c r="AI89" s="101">
        <f t="shared" si="23"/>
        <v>0</v>
      </c>
      <c r="AJ89" s="101">
        <f t="shared" si="23"/>
        <v>0</v>
      </c>
      <c r="AK89" s="114">
        <f t="shared" si="23"/>
        <v>0</v>
      </c>
      <c r="AL89" s="101">
        <f>SUM(AL81:AL88)</f>
        <v>0</v>
      </c>
      <c r="AM89" s="101">
        <f>100*AN89/(IF(AM81="-",0,G81)+IF(AM82="-",0,G82)+IF(AM83="-",0,G83)+IF(AM84="-",0,G84)+IF(AM85="-",0,G85)+IF(AM86="-",0,G86)+IF(AM87="-",0,G87)+IF(AM88="-",0,G88)+0.0001)</f>
        <v>0</v>
      </c>
      <c r="AN89" s="114">
        <f>SUM(AN81:AN88)</f>
        <v>0</v>
      </c>
      <c r="AO89" s="144"/>
      <c r="AP89" s="101"/>
      <c r="AQ89" s="456">
        <f>SUM(AQ81:AQ88)</f>
        <v>0.52780000000000005</v>
      </c>
    </row>
    <row r="90" spans="1:43" ht="15.95" customHeight="1" x14ac:dyDescent="0.2">
      <c r="A90" s="312"/>
      <c r="B90" s="4" t="s">
        <v>61</v>
      </c>
      <c r="C90" s="4"/>
      <c r="D90" s="4"/>
      <c r="E90" s="2"/>
      <c r="F90" s="3">
        <f>IF((F89+G89+H89)&gt;0,F89*4/(F89*4+G89*4+H89*9),0)</f>
        <v>0.27882234247454829</v>
      </c>
      <c r="G90" s="3">
        <f>IF((F89+G89+H89)&gt;0,G89*4/(F89*4+G89*4+H89*9),0)</f>
        <v>7.1539943134916989E-2</v>
      </c>
      <c r="H90" s="5">
        <f>IF((F89+G89+H89)&gt;0,H89*9/(F89*4+G89*4+H89*9),0)</f>
        <v>0.64963771439053464</v>
      </c>
      <c r="I90" s="103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102"/>
      <c r="V90" s="90"/>
      <c r="W90" s="90"/>
      <c r="X90" s="90"/>
      <c r="Y90" s="90"/>
      <c r="Z90" s="90"/>
      <c r="AA90" s="90"/>
      <c r="AB90" s="90"/>
      <c r="AC90" s="90"/>
      <c r="AD90" s="90"/>
      <c r="AE90" s="102"/>
      <c r="AF90" s="90"/>
      <c r="AG90" s="90"/>
      <c r="AH90" s="102"/>
      <c r="AI90" s="315">
        <f>IF((AI89+AJ89+AK89)&gt;0,AI89/(AI89+AJ89+AK89),0)</f>
        <v>0</v>
      </c>
      <c r="AJ90" s="315">
        <f>IF((AI89+AJ89+AK89)&gt;0,AJ89/(AI89+AJ89+AK89),0)</f>
        <v>0</v>
      </c>
      <c r="AK90" s="137">
        <f>IF((AI89+AJ89+AK89)&gt;0,AK89/(AI89+AJ89+AK89),0)</f>
        <v>0</v>
      </c>
      <c r="AL90" s="315">
        <f>IF(G89&gt;0,AL89/G89,0)</f>
        <v>0</v>
      </c>
      <c r="AM90" s="90"/>
      <c r="AN90" s="102"/>
      <c r="AO90" s="140"/>
      <c r="AP90" s="90"/>
      <c r="AQ90" s="457"/>
    </row>
    <row r="91" spans="1:43" ht="15.95" customHeight="1" x14ac:dyDescent="0.2">
      <c r="A91" s="311"/>
      <c r="B91" s="42" t="s">
        <v>99</v>
      </c>
      <c r="C91" s="4"/>
      <c r="D91" s="42"/>
      <c r="E91" s="49">
        <f>IF($C$9=0,0,E89/$C$9)</f>
        <v>9.6952761368078165E-5</v>
      </c>
      <c r="F91" s="50">
        <f>IF($E$10=0,0,F89/$E$10)</f>
        <v>9.0133453993565017E-5</v>
      </c>
      <c r="G91" s="50">
        <f>IF($E$11=0,0,G89/$E$11)</f>
        <v>1.3875808049009352E-5</v>
      </c>
      <c r="H91" s="51">
        <f>IF($E$12=0,0,H89/$E$12)</f>
        <v>3.1500752695876039E-4</v>
      </c>
      <c r="I91" s="134">
        <f>IF(I$103=0,0,I89/I$103)</f>
        <v>0</v>
      </c>
      <c r="J91" s="135">
        <f>IF(J$103=0,0,J89/J$103)</f>
        <v>0</v>
      </c>
      <c r="K91" s="135">
        <f t="shared" ref="K91:AH91" si="24">IF(K$103=0,0,K89/K$103)</f>
        <v>0</v>
      </c>
      <c r="L91" s="135">
        <f t="shared" si="24"/>
        <v>0</v>
      </c>
      <c r="M91" s="135">
        <f t="shared" si="24"/>
        <v>0</v>
      </c>
      <c r="N91" s="135">
        <f t="shared" si="24"/>
        <v>0</v>
      </c>
      <c r="O91" s="135">
        <f t="shared" si="24"/>
        <v>0</v>
      </c>
      <c r="P91" s="135">
        <f t="shared" si="24"/>
        <v>0</v>
      </c>
      <c r="Q91" s="135">
        <f t="shared" si="24"/>
        <v>0</v>
      </c>
      <c r="R91" s="135">
        <f t="shared" si="24"/>
        <v>0</v>
      </c>
      <c r="S91" s="135">
        <f t="shared" si="24"/>
        <v>0</v>
      </c>
      <c r="T91" s="135">
        <f t="shared" si="24"/>
        <v>0</v>
      </c>
      <c r="U91" s="136">
        <f t="shared" si="24"/>
        <v>0</v>
      </c>
      <c r="V91" s="135">
        <f t="shared" si="24"/>
        <v>0</v>
      </c>
      <c r="W91" s="135">
        <f t="shared" si="24"/>
        <v>0</v>
      </c>
      <c r="X91" s="135">
        <f t="shared" si="24"/>
        <v>0</v>
      </c>
      <c r="Y91" s="135">
        <f t="shared" si="24"/>
        <v>0</v>
      </c>
      <c r="Z91" s="135">
        <f t="shared" si="24"/>
        <v>0</v>
      </c>
      <c r="AA91" s="135">
        <f t="shared" si="24"/>
        <v>0</v>
      </c>
      <c r="AB91" s="135">
        <f t="shared" si="24"/>
        <v>3.6903744811195088E-11</v>
      </c>
      <c r="AC91" s="135">
        <f t="shared" si="24"/>
        <v>0</v>
      </c>
      <c r="AD91" s="135">
        <f t="shared" si="24"/>
        <v>1.2007910811642708E-10</v>
      </c>
      <c r="AE91" s="136">
        <f t="shared" si="24"/>
        <v>0</v>
      </c>
      <c r="AF91" s="135">
        <f t="shared" si="24"/>
        <v>0</v>
      </c>
      <c r="AG91" s="135">
        <f t="shared" si="24"/>
        <v>9.2165982106906755E-5</v>
      </c>
      <c r="AH91" s="136">
        <f t="shared" si="24"/>
        <v>2.7240168044930218E-3</v>
      </c>
      <c r="AI91" s="135"/>
      <c r="AJ91" s="135"/>
      <c r="AK91" s="136"/>
      <c r="AL91" s="135"/>
      <c r="AM91" s="135"/>
      <c r="AN91" s="136"/>
      <c r="AO91" s="145"/>
      <c r="AP91" s="135"/>
      <c r="AQ91" s="458"/>
    </row>
    <row r="92" spans="1:43" ht="15.95" customHeight="1" x14ac:dyDescent="0.2">
      <c r="A92" s="313" t="s">
        <v>345</v>
      </c>
      <c r="B92" s="75">
        <v>254</v>
      </c>
      <c r="C92" s="76">
        <v>5</v>
      </c>
      <c r="D92" s="39" t="str">
        <f>INDEX('Nutrition Table'!$A$5:$AN$280,$B92+1,'Nutrition Table'!C$4)</f>
        <v>g</v>
      </c>
      <c r="E92" s="40">
        <f>($C92/INDEX('Nutrition Table'!$A$5:$AN$280,$B92+1,2))*(INDEX('Nutrition Table'!$A$5:$AN$280,$B92+1,'Nutrition Table'!D$4))</f>
        <v>20</v>
      </c>
      <c r="F92" s="12">
        <f>($C92/INDEX('Nutrition Table'!$A$5:$AN$280,$B92+1,2))*(INDEX('Nutrition Table'!$A$5:$AN$280,$B92+1,'Nutrition Table'!E$4))</f>
        <v>5</v>
      </c>
      <c r="G92" s="12">
        <f>($C92/INDEX('Nutrition Table'!$A$5:$AN$280,$B92+1,2))*(INDEX('Nutrition Table'!$A$5:$AN$280,$B92+1,'Nutrition Table'!F$4))</f>
        <v>0</v>
      </c>
      <c r="H92" s="16">
        <f>($C92/INDEX('Nutrition Table'!$A$5:$AN$280,$B92+1,2))*(INDEX('Nutrition Table'!$A$5:$AN$280,$B92+1,'Nutrition Table'!G$4))</f>
        <v>0</v>
      </c>
      <c r="I92" s="46">
        <f>($C92/INDEX('Nutrition Table'!$A$5:$AN$280,$B92+1,2))*(INDEX('Nutrition Table'!$A$5:$AN$280,$B92+1,'Nutrition Table'!H$4))</f>
        <v>0</v>
      </c>
      <c r="J92" s="12">
        <f>($C92/INDEX('Nutrition Table'!$A$5:$AN$280,$B92+1,2))*(INDEX('Nutrition Table'!$A$5:$AN$280,$B92+1,'Nutrition Table'!I$4))</f>
        <v>0</v>
      </c>
      <c r="K92" s="12">
        <f>($C92/INDEX('Nutrition Table'!$A$5:$AN$280,$B92+1,2))*(INDEX('Nutrition Table'!$A$5:$AN$280,$B92+1,'Nutrition Table'!J$4))</f>
        <v>0</v>
      </c>
      <c r="L92" s="12">
        <f>($C92/INDEX('Nutrition Table'!$A$5:$AN$280,$B92+1,2))*(INDEX('Nutrition Table'!$A$5:$AN$280,$B92+1,'Nutrition Table'!K$4))</f>
        <v>0</v>
      </c>
      <c r="M92" s="12">
        <f>($C92/INDEX('Nutrition Table'!$A$5:$AN$280,$B92+1,2))*(INDEX('Nutrition Table'!$A$5:$AN$280,$B92+1,'Nutrition Table'!L$4))</f>
        <v>0</v>
      </c>
      <c r="N92" s="12">
        <f>($C92/INDEX('Nutrition Table'!$A$5:$AN$280,$B92+1,2))*(INDEX('Nutrition Table'!$A$5:$AN$280,$B92+1,'Nutrition Table'!M$4))</f>
        <v>0</v>
      </c>
      <c r="O92" s="12">
        <f>($C92/INDEX('Nutrition Table'!$A$5:$AN$280,$B92+1,2))*(INDEX('Nutrition Table'!$A$5:$AN$280,$B92+1,'Nutrition Table'!N$4))</f>
        <v>0</v>
      </c>
      <c r="P92" s="12">
        <f>($C92/INDEX('Nutrition Table'!$A$5:$AN$280,$B92+1,2))*(INDEX('Nutrition Table'!$A$5:$AN$280,$B92+1,'Nutrition Table'!O$4))</f>
        <v>0</v>
      </c>
      <c r="Q92" s="12">
        <f>($C92/INDEX('Nutrition Table'!$A$5:$AN$280,$B92+1,2))*(INDEX('Nutrition Table'!$A$5:$AN$280,$B92+1,'Nutrition Table'!P$4))</f>
        <v>0</v>
      </c>
      <c r="R92" s="12">
        <f>($C92/INDEX('Nutrition Table'!$A$5:$AN$280,$B92+1,2))*(INDEX('Nutrition Table'!$A$5:$AN$280,$B92+1,'Nutrition Table'!Q$4))</f>
        <v>0</v>
      </c>
      <c r="S92" s="12">
        <f>($C92/INDEX('Nutrition Table'!$A$5:$AN$280,$B92+1,2))*(INDEX('Nutrition Table'!$A$5:$AN$280,$B92+1,'Nutrition Table'!R$4))</f>
        <v>0</v>
      </c>
      <c r="T92" s="12">
        <f>($C92/INDEX('Nutrition Table'!$A$5:$AN$280,$B92+1,2))*(INDEX('Nutrition Table'!$A$5:$AN$280,$B92+1,'Nutrition Table'!S$4))</f>
        <v>0</v>
      </c>
      <c r="U92" s="41">
        <f>($C92/INDEX('Nutrition Table'!$A$5:$AN$280,$B92+1,2))*(INDEX('Nutrition Table'!$A$5:$AN$280,$B92+1,'Nutrition Table'!T$4))</f>
        <v>0</v>
      </c>
      <c r="V92" s="12">
        <f>($C92/INDEX('Nutrition Table'!$A$5:$AN$280,$B92+1,2))*(INDEX('Nutrition Table'!$A$5:$AN$280,$B92+1,'Nutrition Table'!U$4))</f>
        <v>0</v>
      </c>
      <c r="W92" s="12">
        <f>($C92/INDEX('Nutrition Table'!$A$5:$AN$280,$B92+1,2))*(INDEX('Nutrition Table'!$A$5:$AN$280,$B92+1,'Nutrition Table'!V$4))</f>
        <v>0</v>
      </c>
      <c r="X92" s="12">
        <f>($C92/INDEX('Nutrition Table'!$A$5:$AN$280,$B92+1,2))*(INDEX('Nutrition Table'!$A$5:$AN$280,$B92+1,'Nutrition Table'!W$4))</f>
        <v>0</v>
      </c>
      <c r="Y92" s="12">
        <f>($C92/INDEX('Nutrition Table'!$A$5:$AN$280,$B92+1,2))*(INDEX('Nutrition Table'!$A$5:$AN$280,$B92+1,'Nutrition Table'!X$4))</f>
        <v>0</v>
      </c>
      <c r="Z92" s="12">
        <f>($C92/INDEX('Nutrition Table'!$A$5:$AN$280,$B92+1,2))*(INDEX('Nutrition Table'!$A$5:$AN$280,$B92+1,'Nutrition Table'!Y$4))</f>
        <v>0</v>
      </c>
      <c r="AA92" s="12">
        <f>($C92/INDEX('Nutrition Table'!$A$5:$AN$280,$B92+1,2))*(INDEX('Nutrition Table'!$A$5:$AN$280,$B92+1,'Nutrition Table'!Z$4))</f>
        <v>0</v>
      </c>
      <c r="AB92" s="12">
        <f>($C92/INDEX('Nutrition Table'!$A$5:$AN$280,$B92+1,2))*(INDEX('Nutrition Table'!$A$5:$AN$280,$B92+1,'Nutrition Table'!AA$4))</f>
        <v>0</v>
      </c>
      <c r="AC92" s="12">
        <f>($C92/INDEX('Nutrition Table'!$A$5:$AN$280,$B92+1,2))*(INDEX('Nutrition Table'!$A$5:$AN$280,$B92+1,'Nutrition Table'!AB$4))</f>
        <v>0</v>
      </c>
      <c r="AD92" s="12">
        <f>($C92/INDEX('Nutrition Table'!$A$5:$AN$280,$B92+1,2))*(INDEX('Nutrition Table'!$A$5:$AN$280,$B92+1,'Nutrition Table'!AC$4))</f>
        <v>0</v>
      </c>
      <c r="AE92" s="41">
        <f>($C92/INDEX('Nutrition Table'!$A$5:$AN$280,$B92+1,2))*(INDEX('Nutrition Table'!$A$5:$AN$280,$B92+1,'Nutrition Table'!AD$4))</f>
        <v>0</v>
      </c>
      <c r="AF92" s="12">
        <f>($C92/INDEX('Nutrition Table'!$A$5:$AN$280,$B92+1,2))*(INDEX('Nutrition Table'!$A$5:$AN$280,$B92+1,'Nutrition Table'!AE$4))</f>
        <v>0</v>
      </c>
      <c r="AG92" s="12">
        <f>($C92/INDEX('Nutrition Table'!$A$5:$AN$280,$B92+1,2))*(INDEX('Nutrition Table'!$A$5:$AN$280,$B92+1,'Nutrition Table'!AF$4))</f>
        <v>0</v>
      </c>
      <c r="AH92" s="41">
        <f>($C92/INDEX('Nutrition Table'!$A$5:$AN$280,$B92+1,2))*(INDEX('Nutrition Table'!$A$5:$AN$280,$B92+1,'Nutrition Table'!AG$4))</f>
        <v>0</v>
      </c>
      <c r="AI92" s="12">
        <f>($C92/INDEX('Nutrition Table'!$A$5:$AN$280,$B92+1,2))*(INDEX('Nutrition Table'!$A$5:$AN$280,$B92+1,'Nutrition Table'!AH$4))</f>
        <v>0</v>
      </c>
      <c r="AJ92" s="12">
        <f>($C92/INDEX('Nutrition Table'!$A$5:$AN$280,$B92+1,2))*(INDEX('Nutrition Table'!$A$5:$AN$280,$B92+1,'Nutrition Table'!AI$4))</f>
        <v>0</v>
      </c>
      <c r="AK92" s="41">
        <f>($C92/INDEX('Nutrition Table'!$A$5:$AN$280,$B92+1,2))*(INDEX('Nutrition Table'!$A$5:$AN$280,$B92+1,'Nutrition Table'!AJ$4))</f>
        <v>0</v>
      </c>
      <c r="AL92" s="12">
        <f>($C92/INDEX('Nutrition Table'!$A$5:$AN$280,$B92+1,2))*(INDEX('Nutrition Table'!$A$5:$AN$280,$B92+1,'Nutrition Table'!AK$4))</f>
        <v>0</v>
      </c>
      <c r="AM92" s="12">
        <f>INDEX('Nutrition Table'!$A$5:$AN$280,$B92+1,'Nutrition Table'!AL$4)</f>
        <v>0</v>
      </c>
      <c r="AN92" s="41">
        <f>IF(AM92="-","-",AM92*G92/100)</f>
        <v>0</v>
      </c>
      <c r="AO92" s="139">
        <f>INDEX('Nutrition Table'!$A$5:$AN$280,$B92+1,'Nutrition Table'!AM$4)</f>
        <v>0</v>
      </c>
      <c r="AP92" s="12">
        <f>INDEX('Nutrition Table'!$A$5:$AN$280,$B92+1,'Nutrition Table'!AN$4)</f>
        <v>0</v>
      </c>
      <c r="AQ92" s="455">
        <f>($C92/INDEX('Nutrition Table'!$A$5:$AO$280,$B92+1,2))*(INDEX('Nutrition Table'!$A$5:$AO$280,$B92+1,'Nutrition Table'!AO$4))</f>
        <v>0</v>
      </c>
    </row>
    <row r="93" spans="1:43" ht="15.95" customHeight="1" x14ac:dyDescent="0.2">
      <c r="A93" s="314"/>
      <c r="B93" s="77">
        <v>249</v>
      </c>
      <c r="C93" s="78">
        <v>5</v>
      </c>
      <c r="D93" s="25" t="str">
        <f>INDEX('Nutrition Table'!$A$5:$AN$280,$B93+1,'Nutrition Table'!C$4)</f>
        <v>g</v>
      </c>
      <c r="E93" s="12">
        <f>($C93/INDEX('Nutrition Table'!$A$5:$AN$280,$B93+1,2))*(INDEX('Nutrition Table'!$A$5:$AN$280,$B93+1,'Nutrition Table'!D$4))</f>
        <v>20</v>
      </c>
      <c r="F93" s="12">
        <f>($C93/INDEX('Nutrition Table'!$A$5:$AN$280,$B93+1,2))*(INDEX('Nutrition Table'!$A$5:$AN$280,$B93+1,'Nutrition Table'!E$4))</f>
        <v>5</v>
      </c>
      <c r="G93" s="12">
        <f>($C93/INDEX('Nutrition Table'!$A$5:$AN$280,$B93+1,2))*(INDEX('Nutrition Table'!$A$5:$AN$280,$B93+1,'Nutrition Table'!F$4))</f>
        <v>0</v>
      </c>
      <c r="H93" s="16">
        <f>($C93/INDEX('Nutrition Table'!$A$5:$AN$280,$B93+1,2))*(INDEX('Nutrition Table'!$A$5:$AN$280,$B93+1,'Nutrition Table'!G$4))</f>
        <v>0</v>
      </c>
      <c r="I93" s="46">
        <f>($C93/INDEX('Nutrition Table'!$A$5:$AN$280,$B93+1,2))*(INDEX('Nutrition Table'!$A$5:$AN$280,$B93+1,'Nutrition Table'!H$4))</f>
        <v>0</v>
      </c>
      <c r="J93" s="12">
        <f>($C93/INDEX('Nutrition Table'!$A$5:$AN$280,$B93+1,2))*(INDEX('Nutrition Table'!$A$5:$AN$280,$B93+1,'Nutrition Table'!I$4))</f>
        <v>0</v>
      </c>
      <c r="K93" s="12">
        <f>($C93/INDEX('Nutrition Table'!$A$5:$AN$280,$B93+1,2))*(INDEX('Nutrition Table'!$A$5:$AN$280,$B93+1,'Nutrition Table'!J$4))</f>
        <v>0</v>
      </c>
      <c r="L93" s="12">
        <f>($C93/INDEX('Nutrition Table'!$A$5:$AN$280,$B93+1,2))*(INDEX('Nutrition Table'!$A$5:$AN$280,$B93+1,'Nutrition Table'!K$4))</f>
        <v>0</v>
      </c>
      <c r="M93" s="12">
        <f>($C93/INDEX('Nutrition Table'!$A$5:$AN$280,$B93+1,2))*(INDEX('Nutrition Table'!$A$5:$AN$280,$B93+1,'Nutrition Table'!L$4))</f>
        <v>0</v>
      </c>
      <c r="N93" s="12">
        <f>($C93/INDEX('Nutrition Table'!$A$5:$AN$280,$B93+1,2))*(INDEX('Nutrition Table'!$A$5:$AN$280,$B93+1,'Nutrition Table'!M$4))</f>
        <v>0</v>
      </c>
      <c r="O93" s="12">
        <f>($C93/INDEX('Nutrition Table'!$A$5:$AN$280,$B93+1,2))*(INDEX('Nutrition Table'!$A$5:$AN$280,$B93+1,'Nutrition Table'!N$4))</f>
        <v>0</v>
      </c>
      <c r="P93" s="12">
        <f>($C93/INDEX('Nutrition Table'!$A$5:$AN$280,$B93+1,2))*(INDEX('Nutrition Table'!$A$5:$AN$280,$B93+1,'Nutrition Table'!O$4))</f>
        <v>0</v>
      </c>
      <c r="Q93" s="12">
        <f>($C93/INDEX('Nutrition Table'!$A$5:$AN$280,$B93+1,2))*(INDEX('Nutrition Table'!$A$5:$AN$280,$B93+1,'Nutrition Table'!P$4))</f>
        <v>0</v>
      </c>
      <c r="R93" s="12">
        <f>($C93/INDEX('Nutrition Table'!$A$5:$AN$280,$B93+1,2))*(INDEX('Nutrition Table'!$A$5:$AN$280,$B93+1,'Nutrition Table'!Q$4))</f>
        <v>0</v>
      </c>
      <c r="S93" s="12">
        <f>($C93/INDEX('Nutrition Table'!$A$5:$AN$280,$B93+1,2))*(INDEX('Nutrition Table'!$A$5:$AN$280,$B93+1,'Nutrition Table'!R$4))</f>
        <v>0</v>
      </c>
      <c r="T93" s="12">
        <f>($C93/INDEX('Nutrition Table'!$A$5:$AN$280,$B93+1,2))*(INDEX('Nutrition Table'!$A$5:$AN$280,$B93+1,'Nutrition Table'!S$4))</f>
        <v>0</v>
      </c>
      <c r="U93" s="41">
        <f>($C93/INDEX('Nutrition Table'!$A$5:$AN$280,$B93+1,2))*(INDEX('Nutrition Table'!$A$5:$AN$280,$B93+1,'Nutrition Table'!T$4))</f>
        <v>0</v>
      </c>
      <c r="V93" s="12">
        <f>($C93/INDEX('Nutrition Table'!$A$5:$AN$280,$B93+1,2))*(INDEX('Nutrition Table'!$A$5:$AN$280,$B93+1,'Nutrition Table'!U$4))</f>
        <v>0</v>
      </c>
      <c r="W93" s="12">
        <f>($C93/INDEX('Nutrition Table'!$A$5:$AN$280,$B93+1,2))*(INDEX('Nutrition Table'!$A$5:$AN$280,$B93+1,'Nutrition Table'!V$4))</f>
        <v>0</v>
      </c>
      <c r="X93" s="12">
        <f>($C93/INDEX('Nutrition Table'!$A$5:$AN$280,$B93+1,2))*(INDEX('Nutrition Table'!$A$5:$AN$280,$B93+1,'Nutrition Table'!W$4))</f>
        <v>0</v>
      </c>
      <c r="Y93" s="12">
        <f>($C93/INDEX('Nutrition Table'!$A$5:$AN$280,$B93+1,2))*(INDEX('Nutrition Table'!$A$5:$AN$280,$B93+1,'Nutrition Table'!X$4))</f>
        <v>0</v>
      </c>
      <c r="Z93" s="12">
        <f>($C93/INDEX('Nutrition Table'!$A$5:$AN$280,$B93+1,2))*(INDEX('Nutrition Table'!$A$5:$AN$280,$B93+1,'Nutrition Table'!Y$4))</f>
        <v>0</v>
      </c>
      <c r="AA93" s="12">
        <f>($C93/INDEX('Nutrition Table'!$A$5:$AN$280,$B93+1,2))*(INDEX('Nutrition Table'!$A$5:$AN$280,$B93+1,'Nutrition Table'!Z$4))</f>
        <v>0</v>
      </c>
      <c r="AB93" s="12">
        <f>($C93/INDEX('Nutrition Table'!$A$5:$AN$280,$B93+1,2))*(INDEX('Nutrition Table'!$A$5:$AN$280,$B93+1,'Nutrition Table'!AA$4))</f>
        <v>0</v>
      </c>
      <c r="AC93" s="12">
        <f>($C93/INDEX('Nutrition Table'!$A$5:$AN$280,$B93+1,2))*(INDEX('Nutrition Table'!$A$5:$AN$280,$B93+1,'Nutrition Table'!AB$4))</f>
        <v>0</v>
      </c>
      <c r="AD93" s="12">
        <f>($C93/INDEX('Nutrition Table'!$A$5:$AN$280,$B93+1,2))*(INDEX('Nutrition Table'!$A$5:$AN$280,$B93+1,'Nutrition Table'!AC$4))</f>
        <v>0</v>
      </c>
      <c r="AE93" s="41">
        <f>($C93/INDEX('Nutrition Table'!$A$5:$AN$280,$B93+1,2))*(INDEX('Nutrition Table'!$A$5:$AN$280,$B93+1,'Nutrition Table'!AD$4))</f>
        <v>0</v>
      </c>
      <c r="AF93" s="12">
        <f>($C93/INDEX('Nutrition Table'!$A$5:$AN$280,$B93+1,2))*(INDEX('Nutrition Table'!$A$5:$AN$280,$B93+1,'Nutrition Table'!AE$4))</f>
        <v>0</v>
      </c>
      <c r="AG93" s="12">
        <f>($C93/INDEX('Nutrition Table'!$A$5:$AN$280,$B93+1,2))*(INDEX('Nutrition Table'!$A$5:$AN$280,$B93+1,'Nutrition Table'!AF$4))</f>
        <v>0</v>
      </c>
      <c r="AH93" s="41">
        <f>($C93/INDEX('Nutrition Table'!$A$5:$AN$280,$B93+1,2))*(INDEX('Nutrition Table'!$A$5:$AN$280,$B93+1,'Nutrition Table'!AG$4))</f>
        <v>0</v>
      </c>
      <c r="AI93" s="12">
        <f>($C93/INDEX('Nutrition Table'!$A$5:$AN$280,$B93+1,2))*(INDEX('Nutrition Table'!$A$5:$AN$280,$B93+1,'Nutrition Table'!AH$4))</f>
        <v>0</v>
      </c>
      <c r="AJ93" s="12">
        <f>($C93/INDEX('Nutrition Table'!$A$5:$AN$280,$B93+1,2))*(INDEX('Nutrition Table'!$A$5:$AN$280,$B93+1,'Nutrition Table'!AI$4))</f>
        <v>0</v>
      </c>
      <c r="AK93" s="41">
        <f>($C93/INDEX('Nutrition Table'!$A$5:$AN$280,$B93+1,2))*(INDEX('Nutrition Table'!$A$5:$AN$280,$B93+1,'Nutrition Table'!AJ$4))</f>
        <v>0</v>
      </c>
      <c r="AL93" s="12">
        <f>($C93/INDEX('Nutrition Table'!$A$5:$AN$280,$B93+1,2))*(INDEX('Nutrition Table'!$A$5:$AN$280,$B93+1,'Nutrition Table'!AK$4))</f>
        <v>0</v>
      </c>
      <c r="AM93" s="12">
        <f>INDEX('Nutrition Table'!$A$5:$AN$280,$B93+1,'Nutrition Table'!AL$4)</f>
        <v>0</v>
      </c>
      <c r="AN93" s="41">
        <f t="shared" ref="AN93:AN99" si="25">IF(AM93="-","-",AM93*G93/100)</f>
        <v>0</v>
      </c>
      <c r="AO93" s="139">
        <f>INDEX('Nutrition Table'!$A$5:$AN$280,$B93+1,'Nutrition Table'!AM$4)</f>
        <v>0</v>
      </c>
      <c r="AP93" s="12">
        <f>INDEX('Nutrition Table'!$A$5:$AN$280,$B93+1,'Nutrition Table'!AN$4)</f>
        <v>0</v>
      </c>
      <c r="AQ93" s="455">
        <f>($C93/INDEX('Nutrition Table'!$A$5:$AO$280,$B93+1,2))*(INDEX('Nutrition Table'!$A$5:$AO$280,$B93+1,'Nutrition Table'!AO$4))</f>
        <v>0</v>
      </c>
    </row>
    <row r="94" spans="1:43" ht="15.95" customHeight="1" x14ac:dyDescent="0.2">
      <c r="A94" s="312"/>
      <c r="B94" s="77">
        <v>239</v>
      </c>
      <c r="C94" s="78">
        <v>5</v>
      </c>
      <c r="D94" s="25" t="str">
        <f>INDEX('Nutrition Table'!$A$5:$AN$280,$B94+1,'Nutrition Table'!C$4)</f>
        <v>g</v>
      </c>
      <c r="E94" s="12">
        <f>($C94/INDEX('Nutrition Table'!$A$5:$AN$280,$B94+1,2))*(INDEX('Nutrition Table'!$A$5:$AN$280,$B94+1,'Nutrition Table'!D$4))</f>
        <v>20</v>
      </c>
      <c r="F94" s="12">
        <f>($C94/INDEX('Nutrition Table'!$A$5:$AN$280,$B94+1,2))*(INDEX('Nutrition Table'!$A$5:$AN$280,$B94+1,'Nutrition Table'!E$4))</f>
        <v>5</v>
      </c>
      <c r="G94" s="12">
        <f>($C94/INDEX('Nutrition Table'!$A$5:$AN$280,$B94+1,2))*(INDEX('Nutrition Table'!$A$5:$AN$280,$B94+1,'Nutrition Table'!F$4))</f>
        <v>0</v>
      </c>
      <c r="H94" s="16">
        <f>($C94/INDEX('Nutrition Table'!$A$5:$AN$280,$B94+1,2))*(INDEX('Nutrition Table'!$A$5:$AN$280,$B94+1,'Nutrition Table'!G$4))</f>
        <v>0</v>
      </c>
      <c r="I94" s="46">
        <f>($C94/INDEX('Nutrition Table'!$A$5:$AN$280,$B94+1,2))*(INDEX('Nutrition Table'!$A$5:$AN$280,$B94+1,'Nutrition Table'!H$4))</f>
        <v>0</v>
      </c>
      <c r="J94" s="12">
        <f>($C94/INDEX('Nutrition Table'!$A$5:$AN$280,$B94+1,2))*(INDEX('Nutrition Table'!$A$5:$AN$280,$B94+1,'Nutrition Table'!I$4))</f>
        <v>0</v>
      </c>
      <c r="K94" s="12">
        <f>($C94/INDEX('Nutrition Table'!$A$5:$AN$280,$B94+1,2))*(INDEX('Nutrition Table'!$A$5:$AN$280,$B94+1,'Nutrition Table'!J$4))</f>
        <v>0</v>
      </c>
      <c r="L94" s="12">
        <f>($C94/INDEX('Nutrition Table'!$A$5:$AN$280,$B94+1,2))*(INDEX('Nutrition Table'!$A$5:$AN$280,$B94+1,'Nutrition Table'!K$4))</f>
        <v>0</v>
      </c>
      <c r="M94" s="12">
        <f>($C94/INDEX('Nutrition Table'!$A$5:$AN$280,$B94+1,2))*(INDEX('Nutrition Table'!$A$5:$AN$280,$B94+1,'Nutrition Table'!L$4))</f>
        <v>0</v>
      </c>
      <c r="N94" s="12">
        <f>($C94/INDEX('Nutrition Table'!$A$5:$AN$280,$B94+1,2))*(INDEX('Nutrition Table'!$A$5:$AN$280,$B94+1,'Nutrition Table'!M$4))</f>
        <v>0</v>
      </c>
      <c r="O94" s="12">
        <f>($C94/INDEX('Nutrition Table'!$A$5:$AN$280,$B94+1,2))*(INDEX('Nutrition Table'!$A$5:$AN$280,$B94+1,'Nutrition Table'!N$4))</f>
        <v>0</v>
      </c>
      <c r="P94" s="12">
        <f>($C94/INDEX('Nutrition Table'!$A$5:$AN$280,$B94+1,2))*(INDEX('Nutrition Table'!$A$5:$AN$280,$B94+1,'Nutrition Table'!O$4))</f>
        <v>0</v>
      </c>
      <c r="Q94" s="12">
        <f>($C94/INDEX('Nutrition Table'!$A$5:$AN$280,$B94+1,2))*(INDEX('Nutrition Table'!$A$5:$AN$280,$B94+1,'Nutrition Table'!P$4))</f>
        <v>0</v>
      </c>
      <c r="R94" s="12">
        <f>($C94/INDEX('Nutrition Table'!$A$5:$AN$280,$B94+1,2))*(INDEX('Nutrition Table'!$A$5:$AN$280,$B94+1,'Nutrition Table'!Q$4))</f>
        <v>0</v>
      </c>
      <c r="S94" s="12">
        <f>($C94/INDEX('Nutrition Table'!$A$5:$AN$280,$B94+1,2))*(INDEX('Nutrition Table'!$A$5:$AN$280,$B94+1,'Nutrition Table'!R$4))</f>
        <v>0</v>
      </c>
      <c r="T94" s="12">
        <f>($C94/INDEX('Nutrition Table'!$A$5:$AN$280,$B94+1,2))*(INDEX('Nutrition Table'!$A$5:$AN$280,$B94+1,'Nutrition Table'!S$4))</f>
        <v>0</v>
      </c>
      <c r="U94" s="41">
        <f>($C94/INDEX('Nutrition Table'!$A$5:$AN$280,$B94+1,2))*(INDEX('Nutrition Table'!$A$5:$AN$280,$B94+1,'Nutrition Table'!T$4))</f>
        <v>0</v>
      </c>
      <c r="V94" s="12">
        <f>($C94/INDEX('Nutrition Table'!$A$5:$AN$280,$B94+1,2))*(INDEX('Nutrition Table'!$A$5:$AN$280,$B94+1,'Nutrition Table'!U$4))</f>
        <v>0</v>
      </c>
      <c r="W94" s="12">
        <f>($C94/INDEX('Nutrition Table'!$A$5:$AN$280,$B94+1,2))*(INDEX('Nutrition Table'!$A$5:$AN$280,$B94+1,'Nutrition Table'!V$4))</f>
        <v>0</v>
      </c>
      <c r="X94" s="12">
        <f>($C94/INDEX('Nutrition Table'!$A$5:$AN$280,$B94+1,2))*(INDEX('Nutrition Table'!$A$5:$AN$280,$B94+1,'Nutrition Table'!W$4))</f>
        <v>0</v>
      </c>
      <c r="Y94" s="12">
        <f>($C94/INDEX('Nutrition Table'!$A$5:$AN$280,$B94+1,2))*(INDEX('Nutrition Table'!$A$5:$AN$280,$B94+1,'Nutrition Table'!X$4))</f>
        <v>0</v>
      </c>
      <c r="Z94" s="12">
        <f>($C94/INDEX('Nutrition Table'!$A$5:$AN$280,$B94+1,2))*(INDEX('Nutrition Table'!$A$5:$AN$280,$B94+1,'Nutrition Table'!Y$4))</f>
        <v>0</v>
      </c>
      <c r="AA94" s="12">
        <f>($C94/INDEX('Nutrition Table'!$A$5:$AN$280,$B94+1,2))*(INDEX('Nutrition Table'!$A$5:$AN$280,$B94+1,'Nutrition Table'!Z$4))</f>
        <v>0</v>
      </c>
      <c r="AB94" s="12">
        <f>($C94/INDEX('Nutrition Table'!$A$5:$AN$280,$B94+1,2))*(INDEX('Nutrition Table'!$A$5:$AN$280,$B94+1,'Nutrition Table'!AA$4))</f>
        <v>0</v>
      </c>
      <c r="AC94" s="12">
        <f>($C94/INDEX('Nutrition Table'!$A$5:$AN$280,$B94+1,2))*(INDEX('Nutrition Table'!$A$5:$AN$280,$B94+1,'Nutrition Table'!AB$4))</f>
        <v>0</v>
      </c>
      <c r="AD94" s="12">
        <f>($C94/INDEX('Nutrition Table'!$A$5:$AN$280,$B94+1,2))*(INDEX('Nutrition Table'!$A$5:$AN$280,$B94+1,'Nutrition Table'!AC$4))</f>
        <v>0</v>
      </c>
      <c r="AE94" s="41">
        <f>($C94/INDEX('Nutrition Table'!$A$5:$AN$280,$B94+1,2))*(INDEX('Nutrition Table'!$A$5:$AN$280,$B94+1,'Nutrition Table'!AD$4))</f>
        <v>0</v>
      </c>
      <c r="AF94" s="12">
        <f>($C94/INDEX('Nutrition Table'!$A$5:$AN$280,$B94+1,2))*(INDEX('Nutrition Table'!$A$5:$AN$280,$B94+1,'Nutrition Table'!AE$4))</f>
        <v>0</v>
      </c>
      <c r="AG94" s="12">
        <f>($C94/INDEX('Nutrition Table'!$A$5:$AN$280,$B94+1,2))*(INDEX('Nutrition Table'!$A$5:$AN$280,$B94+1,'Nutrition Table'!AF$4))</f>
        <v>0</v>
      </c>
      <c r="AH94" s="41">
        <f>($C94/INDEX('Nutrition Table'!$A$5:$AN$280,$B94+1,2))*(INDEX('Nutrition Table'!$A$5:$AN$280,$B94+1,'Nutrition Table'!AG$4))</f>
        <v>0</v>
      </c>
      <c r="AI94" s="12">
        <f>($C94/INDEX('Nutrition Table'!$A$5:$AN$280,$B94+1,2))*(INDEX('Nutrition Table'!$A$5:$AN$280,$B94+1,'Nutrition Table'!AH$4))</f>
        <v>0</v>
      </c>
      <c r="AJ94" s="12">
        <f>($C94/INDEX('Nutrition Table'!$A$5:$AN$280,$B94+1,2))*(INDEX('Nutrition Table'!$A$5:$AN$280,$B94+1,'Nutrition Table'!AI$4))</f>
        <v>0</v>
      </c>
      <c r="AK94" s="41">
        <f>($C94/INDEX('Nutrition Table'!$A$5:$AN$280,$B94+1,2))*(INDEX('Nutrition Table'!$A$5:$AN$280,$B94+1,'Nutrition Table'!AJ$4))</f>
        <v>0</v>
      </c>
      <c r="AL94" s="12">
        <f>($C94/INDEX('Nutrition Table'!$A$5:$AN$280,$B94+1,2))*(INDEX('Nutrition Table'!$A$5:$AN$280,$B94+1,'Nutrition Table'!AK$4))</f>
        <v>0</v>
      </c>
      <c r="AM94" s="12">
        <f>INDEX('Nutrition Table'!$A$5:$AN$280,$B94+1,'Nutrition Table'!AL$4)</f>
        <v>0</v>
      </c>
      <c r="AN94" s="41">
        <f t="shared" si="25"/>
        <v>0</v>
      </c>
      <c r="AO94" s="139">
        <f>INDEX('Nutrition Table'!$A$5:$AN$280,$B94+1,'Nutrition Table'!AM$4)</f>
        <v>0</v>
      </c>
      <c r="AP94" s="12">
        <f>INDEX('Nutrition Table'!$A$5:$AN$280,$B94+1,'Nutrition Table'!AN$4)</f>
        <v>0</v>
      </c>
      <c r="AQ94" s="455">
        <f>($C94/INDEX('Nutrition Table'!$A$5:$AO$280,$B94+1,2))*(INDEX('Nutrition Table'!$A$5:$AO$280,$B94+1,'Nutrition Table'!AO$4))</f>
        <v>0</v>
      </c>
    </row>
    <row r="95" spans="1:43" ht="15.95" customHeight="1" x14ac:dyDescent="0.2">
      <c r="A95" s="316"/>
      <c r="B95" s="77">
        <v>1</v>
      </c>
      <c r="C95" s="78">
        <v>0</v>
      </c>
      <c r="D95" s="25" t="str">
        <f>INDEX('Nutrition Table'!$A$5:$AN$280,$B95+1,'Nutrition Table'!C$4)</f>
        <v>-</v>
      </c>
      <c r="E95" s="12">
        <f>($C95/INDEX('Nutrition Table'!$A$5:$AN$280,$B95+1,2))*(INDEX('Nutrition Table'!$A$5:$AN$280,$B95+1,'Nutrition Table'!D$4))</f>
        <v>0</v>
      </c>
      <c r="F95" s="12">
        <f>($C95/INDEX('Nutrition Table'!$A$5:$AN$280,$B95+1,2))*(INDEX('Nutrition Table'!$A$5:$AN$280,$B95+1,'Nutrition Table'!E$4))</f>
        <v>0</v>
      </c>
      <c r="G95" s="12">
        <f>($C95/INDEX('Nutrition Table'!$A$5:$AN$280,$B95+1,2))*(INDEX('Nutrition Table'!$A$5:$AN$280,$B95+1,'Nutrition Table'!F$4))</f>
        <v>0</v>
      </c>
      <c r="H95" s="16">
        <f>($C95/INDEX('Nutrition Table'!$A$5:$AN$280,$B95+1,2))*(INDEX('Nutrition Table'!$A$5:$AN$280,$B95+1,'Nutrition Table'!G$4))</f>
        <v>0</v>
      </c>
      <c r="I95" s="46">
        <f>($C95/INDEX('Nutrition Table'!$A$5:$AN$280,$B95+1,2))*(INDEX('Nutrition Table'!$A$5:$AN$280,$B95+1,'Nutrition Table'!H$4))</f>
        <v>0</v>
      </c>
      <c r="J95" s="12">
        <f>($C95/INDEX('Nutrition Table'!$A$5:$AN$280,$B95+1,2))*(INDEX('Nutrition Table'!$A$5:$AN$280,$B95+1,'Nutrition Table'!I$4))</f>
        <v>0</v>
      </c>
      <c r="K95" s="12">
        <f>($C95/INDEX('Nutrition Table'!$A$5:$AN$280,$B95+1,2))*(INDEX('Nutrition Table'!$A$5:$AN$280,$B95+1,'Nutrition Table'!J$4))</f>
        <v>0</v>
      </c>
      <c r="L95" s="12">
        <f>($C95/INDEX('Nutrition Table'!$A$5:$AN$280,$B95+1,2))*(INDEX('Nutrition Table'!$A$5:$AN$280,$B95+1,'Nutrition Table'!K$4))</f>
        <v>0</v>
      </c>
      <c r="M95" s="12">
        <f>($C95/INDEX('Nutrition Table'!$A$5:$AN$280,$B95+1,2))*(INDEX('Nutrition Table'!$A$5:$AN$280,$B95+1,'Nutrition Table'!L$4))</f>
        <v>0</v>
      </c>
      <c r="N95" s="12">
        <f>($C95/INDEX('Nutrition Table'!$A$5:$AN$280,$B95+1,2))*(INDEX('Nutrition Table'!$A$5:$AN$280,$B95+1,'Nutrition Table'!M$4))</f>
        <v>0</v>
      </c>
      <c r="O95" s="12">
        <f>($C95/INDEX('Nutrition Table'!$A$5:$AN$280,$B95+1,2))*(INDEX('Nutrition Table'!$A$5:$AN$280,$B95+1,'Nutrition Table'!N$4))</f>
        <v>0</v>
      </c>
      <c r="P95" s="12">
        <f>($C95/INDEX('Nutrition Table'!$A$5:$AN$280,$B95+1,2))*(INDEX('Nutrition Table'!$A$5:$AN$280,$B95+1,'Nutrition Table'!O$4))</f>
        <v>0</v>
      </c>
      <c r="Q95" s="12">
        <f>($C95/INDEX('Nutrition Table'!$A$5:$AN$280,$B95+1,2))*(INDEX('Nutrition Table'!$A$5:$AN$280,$B95+1,'Nutrition Table'!P$4))</f>
        <v>0</v>
      </c>
      <c r="R95" s="12">
        <f>($C95/INDEX('Nutrition Table'!$A$5:$AN$280,$B95+1,2))*(INDEX('Nutrition Table'!$A$5:$AN$280,$B95+1,'Nutrition Table'!Q$4))</f>
        <v>0</v>
      </c>
      <c r="S95" s="12">
        <f>($C95/INDEX('Nutrition Table'!$A$5:$AN$280,$B95+1,2))*(INDEX('Nutrition Table'!$A$5:$AN$280,$B95+1,'Nutrition Table'!R$4))</f>
        <v>0</v>
      </c>
      <c r="T95" s="12">
        <f>($C95/INDEX('Nutrition Table'!$A$5:$AN$280,$B95+1,2))*(INDEX('Nutrition Table'!$A$5:$AN$280,$B95+1,'Nutrition Table'!S$4))</f>
        <v>0</v>
      </c>
      <c r="U95" s="41">
        <f>($C95/INDEX('Nutrition Table'!$A$5:$AN$280,$B95+1,2))*(INDEX('Nutrition Table'!$A$5:$AN$280,$B95+1,'Nutrition Table'!T$4))</f>
        <v>0</v>
      </c>
      <c r="V95" s="12">
        <f>($C95/INDEX('Nutrition Table'!$A$5:$AN$280,$B95+1,2))*(INDEX('Nutrition Table'!$A$5:$AN$280,$B95+1,'Nutrition Table'!U$4))</f>
        <v>0</v>
      </c>
      <c r="W95" s="12">
        <f>($C95/INDEX('Nutrition Table'!$A$5:$AN$280,$B95+1,2))*(INDEX('Nutrition Table'!$A$5:$AN$280,$B95+1,'Nutrition Table'!V$4))</f>
        <v>0</v>
      </c>
      <c r="X95" s="12">
        <f>($C95/INDEX('Nutrition Table'!$A$5:$AN$280,$B95+1,2))*(INDEX('Nutrition Table'!$A$5:$AN$280,$B95+1,'Nutrition Table'!W$4))</f>
        <v>0</v>
      </c>
      <c r="Y95" s="12">
        <f>($C95/INDEX('Nutrition Table'!$A$5:$AN$280,$B95+1,2))*(INDEX('Nutrition Table'!$A$5:$AN$280,$B95+1,'Nutrition Table'!X$4))</f>
        <v>0</v>
      </c>
      <c r="Z95" s="12">
        <f>($C95/INDEX('Nutrition Table'!$A$5:$AN$280,$B95+1,2))*(INDEX('Nutrition Table'!$A$5:$AN$280,$B95+1,'Nutrition Table'!Y$4))</f>
        <v>0</v>
      </c>
      <c r="AA95" s="12">
        <f>($C95/INDEX('Nutrition Table'!$A$5:$AN$280,$B95+1,2))*(INDEX('Nutrition Table'!$A$5:$AN$280,$B95+1,'Nutrition Table'!Z$4))</f>
        <v>0</v>
      </c>
      <c r="AB95" s="12">
        <f>($C95/INDEX('Nutrition Table'!$A$5:$AN$280,$B95+1,2))*(INDEX('Nutrition Table'!$A$5:$AN$280,$B95+1,'Nutrition Table'!AA$4))</f>
        <v>0</v>
      </c>
      <c r="AC95" s="12">
        <f>($C95/INDEX('Nutrition Table'!$A$5:$AN$280,$B95+1,2))*(INDEX('Nutrition Table'!$A$5:$AN$280,$B95+1,'Nutrition Table'!AB$4))</f>
        <v>0</v>
      </c>
      <c r="AD95" s="12">
        <f>($C95/INDEX('Nutrition Table'!$A$5:$AN$280,$B95+1,2))*(INDEX('Nutrition Table'!$A$5:$AN$280,$B95+1,'Nutrition Table'!AC$4))</f>
        <v>0</v>
      </c>
      <c r="AE95" s="41">
        <f>($C95/INDEX('Nutrition Table'!$A$5:$AN$280,$B95+1,2))*(INDEX('Nutrition Table'!$A$5:$AN$280,$B95+1,'Nutrition Table'!AD$4))</f>
        <v>0</v>
      </c>
      <c r="AF95" s="12">
        <f>($C95/INDEX('Nutrition Table'!$A$5:$AN$280,$B95+1,2))*(INDEX('Nutrition Table'!$A$5:$AN$280,$B95+1,'Nutrition Table'!AE$4))</f>
        <v>0</v>
      </c>
      <c r="AG95" s="12">
        <f>($C95/INDEX('Nutrition Table'!$A$5:$AN$280,$B95+1,2))*(INDEX('Nutrition Table'!$A$5:$AN$280,$B95+1,'Nutrition Table'!AF$4))</f>
        <v>0</v>
      </c>
      <c r="AH95" s="41">
        <f>($C95/INDEX('Nutrition Table'!$A$5:$AN$280,$B95+1,2))*(INDEX('Nutrition Table'!$A$5:$AN$280,$B95+1,'Nutrition Table'!AG$4))</f>
        <v>0</v>
      </c>
      <c r="AI95" s="12">
        <f>($C95/INDEX('Nutrition Table'!$A$5:$AN$280,$B95+1,2))*(INDEX('Nutrition Table'!$A$5:$AN$280,$B95+1,'Nutrition Table'!AH$4))</f>
        <v>0</v>
      </c>
      <c r="AJ95" s="12">
        <f>($C95/INDEX('Nutrition Table'!$A$5:$AN$280,$B95+1,2))*(INDEX('Nutrition Table'!$A$5:$AN$280,$B95+1,'Nutrition Table'!AI$4))</f>
        <v>0</v>
      </c>
      <c r="AK95" s="41">
        <f>($C95/INDEX('Nutrition Table'!$A$5:$AN$280,$B95+1,2))*(INDEX('Nutrition Table'!$A$5:$AN$280,$B95+1,'Nutrition Table'!AJ$4))</f>
        <v>0</v>
      </c>
      <c r="AL95" s="12">
        <f>($C95/INDEX('Nutrition Table'!$A$5:$AN$280,$B95+1,2))*(INDEX('Nutrition Table'!$A$5:$AN$280,$B95+1,'Nutrition Table'!AK$4))</f>
        <v>0</v>
      </c>
      <c r="AM95" s="12" t="str">
        <f>INDEX('Nutrition Table'!$A$5:$AN$280,$B95+1,'Nutrition Table'!AL$4)</f>
        <v>-</v>
      </c>
      <c r="AN95" s="41" t="str">
        <f t="shared" si="25"/>
        <v>-</v>
      </c>
      <c r="AO95" s="139">
        <f>INDEX('Nutrition Table'!$A$5:$AN$280,$B95+1,'Nutrition Table'!AM$4)</f>
        <v>0</v>
      </c>
      <c r="AP95" s="12" t="str">
        <f>INDEX('Nutrition Table'!$A$5:$AN$280,$B95+1,'Nutrition Table'!AN$4)</f>
        <v xml:space="preserve"> --------------- </v>
      </c>
      <c r="AQ95" s="455">
        <f>($C95/INDEX('Nutrition Table'!$A$5:$AO$280,$B95+1,2))*(INDEX('Nutrition Table'!$A$5:$AO$280,$B95+1,'Nutrition Table'!AO$4))</f>
        <v>0</v>
      </c>
    </row>
    <row r="96" spans="1:43" ht="15.95" customHeight="1" x14ac:dyDescent="0.2">
      <c r="A96" s="312"/>
      <c r="B96" s="77">
        <v>1</v>
      </c>
      <c r="C96" s="78">
        <v>0</v>
      </c>
      <c r="D96" s="25" t="str">
        <f>INDEX('Nutrition Table'!$A$5:$AN$280,$B96+1,'Nutrition Table'!C$4)</f>
        <v>-</v>
      </c>
      <c r="E96" s="12">
        <f>($C96/INDEX('Nutrition Table'!$A$5:$AN$280,$B96+1,2))*(INDEX('Nutrition Table'!$A$5:$AN$280,$B96+1,'Nutrition Table'!D$4))</f>
        <v>0</v>
      </c>
      <c r="F96" s="12">
        <f>($C96/INDEX('Nutrition Table'!$A$5:$AN$280,$B96+1,2))*(INDEX('Nutrition Table'!$A$5:$AN$280,$B96+1,'Nutrition Table'!E$4))</f>
        <v>0</v>
      </c>
      <c r="G96" s="12">
        <f>($C96/INDEX('Nutrition Table'!$A$5:$AN$280,$B96+1,2))*(INDEX('Nutrition Table'!$A$5:$AN$280,$B96+1,'Nutrition Table'!F$4))</f>
        <v>0</v>
      </c>
      <c r="H96" s="16">
        <f>($C96/INDEX('Nutrition Table'!$A$5:$AN$280,$B96+1,2))*(INDEX('Nutrition Table'!$A$5:$AN$280,$B96+1,'Nutrition Table'!G$4))</f>
        <v>0</v>
      </c>
      <c r="I96" s="46">
        <f>($C96/INDEX('Nutrition Table'!$A$5:$AN$280,$B96+1,2))*(INDEX('Nutrition Table'!$A$5:$AN$280,$B96+1,'Nutrition Table'!H$4))</f>
        <v>0</v>
      </c>
      <c r="J96" s="12">
        <f>($C96/INDEX('Nutrition Table'!$A$5:$AN$280,$B96+1,2))*(INDEX('Nutrition Table'!$A$5:$AN$280,$B96+1,'Nutrition Table'!I$4))</f>
        <v>0</v>
      </c>
      <c r="K96" s="12">
        <f>($C96/INDEX('Nutrition Table'!$A$5:$AN$280,$B96+1,2))*(INDEX('Nutrition Table'!$A$5:$AN$280,$B96+1,'Nutrition Table'!J$4))</f>
        <v>0</v>
      </c>
      <c r="L96" s="12">
        <f>($C96/INDEX('Nutrition Table'!$A$5:$AN$280,$B96+1,2))*(INDEX('Nutrition Table'!$A$5:$AN$280,$B96+1,'Nutrition Table'!K$4))</f>
        <v>0</v>
      </c>
      <c r="M96" s="12">
        <f>($C96/INDEX('Nutrition Table'!$A$5:$AN$280,$B96+1,2))*(INDEX('Nutrition Table'!$A$5:$AN$280,$B96+1,'Nutrition Table'!L$4))</f>
        <v>0</v>
      </c>
      <c r="N96" s="12">
        <f>($C96/INDEX('Nutrition Table'!$A$5:$AN$280,$B96+1,2))*(INDEX('Nutrition Table'!$A$5:$AN$280,$B96+1,'Nutrition Table'!M$4))</f>
        <v>0</v>
      </c>
      <c r="O96" s="12">
        <f>($C96/INDEX('Nutrition Table'!$A$5:$AN$280,$B96+1,2))*(INDEX('Nutrition Table'!$A$5:$AN$280,$B96+1,'Nutrition Table'!N$4))</f>
        <v>0</v>
      </c>
      <c r="P96" s="12">
        <f>($C96/INDEX('Nutrition Table'!$A$5:$AN$280,$B96+1,2))*(INDEX('Nutrition Table'!$A$5:$AN$280,$B96+1,'Nutrition Table'!O$4))</f>
        <v>0</v>
      </c>
      <c r="Q96" s="12">
        <f>($C96/INDEX('Nutrition Table'!$A$5:$AN$280,$B96+1,2))*(INDEX('Nutrition Table'!$A$5:$AN$280,$B96+1,'Nutrition Table'!P$4))</f>
        <v>0</v>
      </c>
      <c r="R96" s="12">
        <f>($C96/INDEX('Nutrition Table'!$A$5:$AN$280,$B96+1,2))*(INDEX('Nutrition Table'!$A$5:$AN$280,$B96+1,'Nutrition Table'!Q$4))</f>
        <v>0</v>
      </c>
      <c r="S96" s="12">
        <f>($C96/INDEX('Nutrition Table'!$A$5:$AN$280,$B96+1,2))*(INDEX('Nutrition Table'!$A$5:$AN$280,$B96+1,'Nutrition Table'!R$4))</f>
        <v>0</v>
      </c>
      <c r="T96" s="12">
        <f>($C96/INDEX('Nutrition Table'!$A$5:$AN$280,$B96+1,2))*(INDEX('Nutrition Table'!$A$5:$AN$280,$B96+1,'Nutrition Table'!S$4))</f>
        <v>0</v>
      </c>
      <c r="U96" s="41">
        <f>($C96/INDEX('Nutrition Table'!$A$5:$AN$280,$B96+1,2))*(INDEX('Nutrition Table'!$A$5:$AN$280,$B96+1,'Nutrition Table'!T$4))</f>
        <v>0</v>
      </c>
      <c r="V96" s="12">
        <f>($C96/INDEX('Nutrition Table'!$A$5:$AN$280,$B96+1,2))*(INDEX('Nutrition Table'!$A$5:$AN$280,$B96+1,'Nutrition Table'!U$4))</f>
        <v>0</v>
      </c>
      <c r="W96" s="12">
        <f>($C96/INDEX('Nutrition Table'!$A$5:$AN$280,$B96+1,2))*(INDEX('Nutrition Table'!$A$5:$AN$280,$B96+1,'Nutrition Table'!V$4))</f>
        <v>0</v>
      </c>
      <c r="X96" s="12">
        <f>($C96/INDEX('Nutrition Table'!$A$5:$AN$280,$B96+1,2))*(INDEX('Nutrition Table'!$A$5:$AN$280,$B96+1,'Nutrition Table'!W$4))</f>
        <v>0</v>
      </c>
      <c r="Y96" s="12">
        <f>($C96/INDEX('Nutrition Table'!$A$5:$AN$280,$B96+1,2))*(INDEX('Nutrition Table'!$A$5:$AN$280,$B96+1,'Nutrition Table'!X$4))</f>
        <v>0</v>
      </c>
      <c r="Z96" s="12">
        <f>($C96/INDEX('Nutrition Table'!$A$5:$AN$280,$B96+1,2))*(INDEX('Nutrition Table'!$A$5:$AN$280,$B96+1,'Nutrition Table'!Y$4))</f>
        <v>0</v>
      </c>
      <c r="AA96" s="12">
        <f>($C96/INDEX('Nutrition Table'!$A$5:$AN$280,$B96+1,2))*(INDEX('Nutrition Table'!$A$5:$AN$280,$B96+1,'Nutrition Table'!Z$4))</f>
        <v>0</v>
      </c>
      <c r="AB96" s="12">
        <f>($C96/INDEX('Nutrition Table'!$A$5:$AN$280,$B96+1,2))*(INDEX('Nutrition Table'!$A$5:$AN$280,$B96+1,'Nutrition Table'!AA$4))</f>
        <v>0</v>
      </c>
      <c r="AC96" s="12">
        <f>($C96/INDEX('Nutrition Table'!$A$5:$AN$280,$B96+1,2))*(INDEX('Nutrition Table'!$A$5:$AN$280,$B96+1,'Nutrition Table'!AB$4))</f>
        <v>0</v>
      </c>
      <c r="AD96" s="12">
        <f>($C96/INDEX('Nutrition Table'!$A$5:$AN$280,$B96+1,2))*(INDEX('Nutrition Table'!$A$5:$AN$280,$B96+1,'Nutrition Table'!AC$4))</f>
        <v>0</v>
      </c>
      <c r="AE96" s="41">
        <f>($C96/INDEX('Nutrition Table'!$A$5:$AN$280,$B96+1,2))*(INDEX('Nutrition Table'!$A$5:$AN$280,$B96+1,'Nutrition Table'!AD$4))</f>
        <v>0</v>
      </c>
      <c r="AF96" s="12">
        <f>($C96/INDEX('Nutrition Table'!$A$5:$AN$280,$B96+1,2))*(INDEX('Nutrition Table'!$A$5:$AN$280,$B96+1,'Nutrition Table'!AE$4))</f>
        <v>0</v>
      </c>
      <c r="AG96" s="12">
        <f>($C96/INDEX('Nutrition Table'!$A$5:$AN$280,$B96+1,2))*(INDEX('Nutrition Table'!$A$5:$AN$280,$B96+1,'Nutrition Table'!AF$4))</f>
        <v>0</v>
      </c>
      <c r="AH96" s="41">
        <f>($C96/INDEX('Nutrition Table'!$A$5:$AN$280,$B96+1,2))*(INDEX('Nutrition Table'!$A$5:$AN$280,$B96+1,'Nutrition Table'!AG$4))</f>
        <v>0</v>
      </c>
      <c r="AI96" s="12">
        <f>($C96/INDEX('Nutrition Table'!$A$5:$AN$280,$B96+1,2))*(INDEX('Nutrition Table'!$A$5:$AN$280,$B96+1,'Nutrition Table'!AH$4))</f>
        <v>0</v>
      </c>
      <c r="AJ96" s="12">
        <f>($C96/INDEX('Nutrition Table'!$A$5:$AN$280,$B96+1,2))*(INDEX('Nutrition Table'!$A$5:$AN$280,$B96+1,'Nutrition Table'!AI$4))</f>
        <v>0</v>
      </c>
      <c r="AK96" s="41">
        <f>($C96/INDEX('Nutrition Table'!$A$5:$AN$280,$B96+1,2))*(INDEX('Nutrition Table'!$A$5:$AN$280,$B96+1,'Nutrition Table'!AJ$4))</f>
        <v>0</v>
      </c>
      <c r="AL96" s="12">
        <f>($C96/INDEX('Nutrition Table'!$A$5:$AN$280,$B96+1,2))*(INDEX('Nutrition Table'!$A$5:$AN$280,$B96+1,'Nutrition Table'!AK$4))</f>
        <v>0</v>
      </c>
      <c r="AM96" s="12" t="str">
        <f>INDEX('Nutrition Table'!$A$5:$AN$280,$B96+1,'Nutrition Table'!AL$4)</f>
        <v>-</v>
      </c>
      <c r="AN96" s="41" t="str">
        <f t="shared" si="25"/>
        <v>-</v>
      </c>
      <c r="AO96" s="139">
        <f>INDEX('Nutrition Table'!$A$5:$AN$280,$B96+1,'Nutrition Table'!AM$4)</f>
        <v>0</v>
      </c>
      <c r="AP96" s="12" t="str">
        <f>INDEX('Nutrition Table'!$A$5:$AN$280,$B96+1,'Nutrition Table'!AN$4)</f>
        <v xml:space="preserve"> --------------- </v>
      </c>
      <c r="AQ96" s="455">
        <f>($C96/INDEX('Nutrition Table'!$A$5:$AO$280,$B96+1,2))*(INDEX('Nutrition Table'!$A$5:$AO$280,$B96+1,'Nutrition Table'!AO$4))</f>
        <v>0</v>
      </c>
    </row>
    <row r="97" spans="1:43" ht="15.95" customHeight="1" x14ac:dyDescent="0.2">
      <c r="A97" s="312"/>
      <c r="B97" s="77">
        <v>1</v>
      </c>
      <c r="C97" s="78">
        <v>0</v>
      </c>
      <c r="D97" s="25" t="str">
        <f>INDEX('Nutrition Table'!$A$5:$AN$280,$B97+1,'Nutrition Table'!C$4)</f>
        <v>-</v>
      </c>
      <c r="E97" s="12">
        <f>($C97/INDEX('Nutrition Table'!$A$5:$AN$280,$B97+1,2))*(INDEX('Nutrition Table'!$A$5:$AN$280,$B97+1,'Nutrition Table'!D$4))</f>
        <v>0</v>
      </c>
      <c r="F97" s="12">
        <f>($C97/INDEX('Nutrition Table'!$A$5:$AN$280,$B97+1,2))*(INDEX('Nutrition Table'!$A$5:$AN$280,$B97+1,'Nutrition Table'!E$4))</f>
        <v>0</v>
      </c>
      <c r="G97" s="12">
        <f>($C97/INDEX('Nutrition Table'!$A$5:$AN$280,$B97+1,2))*(INDEX('Nutrition Table'!$A$5:$AN$280,$B97+1,'Nutrition Table'!F$4))</f>
        <v>0</v>
      </c>
      <c r="H97" s="16">
        <f>($C97/INDEX('Nutrition Table'!$A$5:$AN$280,$B97+1,2))*(INDEX('Nutrition Table'!$A$5:$AN$280,$B97+1,'Nutrition Table'!G$4))</f>
        <v>0</v>
      </c>
      <c r="I97" s="46">
        <f>($C97/INDEX('Nutrition Table'!$A$5:$AN$280,$B97+1,2))*(INDEX('Nutrition Table'!$A$5:$AN$280,$B97+1,'Nutrition Table'!H$4))</f>
        <v>0</v>
      </c>
      <c r="J97" s="12">
        <f>($C97/INDEX('Nutrition Table'!$A$5:$AN$280,$B97+1,2))*(INDEX('Nutrition Table'!$A$5:$AN$280,$B97+1,'Nutrition Table'!I$4))</f>
        <v>0</v>
      </c>
      <c r="K97" s="12">
        <f>($C97/INDEX('Nutrition Table'!$A$5:$AN$280,$B97+1,2))*(INDEX('Nutrition Table'!$A$5:$AN$280,$B97+1,'Nutrition Table'!J$4))</f>
        <v>0</v>
      </c>
      <c r="L97" s="12">
        <f>($C97/INDEX('Nutrition Table'!$A$5:$AN$280,$B97+1,2))*(INDEX('Nutrition Table'!$A$5:$AN$280,$B97+1,'Nutrition Table'!K$4))</f>
        <v>0</v>
      </c>
      <c r="M97" s="12">
        <f>($C97/INDEX('Nutrition Table'!$A$5:$AN$280,$B97+1,2))*(INDEX('Nutrition Table'!$A$5:$AN$280,$B97+1,'Nutrition Table'!L$4))</f>
        <v>0</v>
      </c>
      <c r="N97" s="12">
        <f>($C97/INDEX('Nutrition Table'!$A$5:$AN$280,$B97+1,2))*(INDEX('Nutrition Table'!$A$5:$AN$280,$B97+1,'Nutrition Table'!M$4))</f>
        <v>0</v>
      </c>
      <c r="O97" s="12">
        <f>($C97/INDEX('Nutrition Table'!$A$5:$AN$280,$B97+1,2))*(INDEX('Nutrition Table'!$A$5:$AN$280,$B97+1,'Nutrition Table'!N$4))</f>
        <v>0</v>
      </c>
      <c r="P97" s="12">
        <f>($C97/INDEX('Nutrition Table'!$A$5:$AN$280,$B97+1,2))*(INDEX('Nutrition Table'!$A$5:$AN$280,$B97+1,'Nutrition Table'!O$4))</f>
        <v>0</v>
      </c>
      <c r="Q97" s="12">
        <f>($C97/INDEX('Nutrition Table'!$A$5:$AN$280,$B97+1,2))*(INDEX('Nutrition Table'!$A$5:$AN$280,$B97+1,'Nutrition Table'!P$4))</f>
        <v>0</v>
      </c>
      <c r="R97" s="12">
        <f>($C97/INDEX('Nutrition Table'!$A$5:$AN$280,$B97+1,2))*(INDEX('Nutrition Table'!$A$5:$AN$280,$B97+1,'Nutrition Table'!Q$4))</f>
        <v>0</v>
      </c>
      <c r="S97" s="12">
        <f>($C97/INDEX('Nutrition Table'!$A$5:$AN$280,$B97+1,2))*(INDEX('Nutrition Table'!$A$5:$AN$280,$B97+1,'Nutrition Table'!R$4))</f>
        <v>0</v>
      </c>
      <c r="T97" s="12">
        <f>($C97/INDEX('Nutrition Table'!$A$5:$AN$280,$B97+1,2))*(INDEX('Nutrition Table'!$A$5:$AN$280,$B97+1,'Nutrition Table'!S$4))</f>
        <v>0</v>
      </c>
      <c r="U97" s="41">
        <f>($C97/INDEX('Nutrition Table'!$A$5:$AN$280,$B97+1,2))*(INDEX('Nutrition Table'!$A$5:$AN$280,$B97+1,'Nutrition Table'!T$4))</f>
        <v>0</v>
      </c>
      <c r="V97" s="12">
        <f>($C97/INDEX('Nutrition Table'!$A$5:$AN$280,$B97+1,2))*(INDEX('Nutrition Table'!$A$5:$AN$280,$B97+1,'Nutrition Table'!U$4))</f>
        <v>0</v>
      </c>
      <c r="W97" s="12">
        <f>($C97/INDEX('Nutrition Table'!$A$5:$AN$280,$B97+1,2))*(INDEX('Nutrition Table'!$A$5:$AN$280,$B97+1,'Nutrition Table'!V$4))</f>
        <v>0</v>
      </c>
      <c r="X97" s="12">
        <f>($C97/INDEX('Nutrition Table'!$A$5:$AN$280,$B97+1,2))*(INDEX('Nutrition Table'!$A$5:$AN$280,$B97+1,'Nutrition Table'!W$4))</f>
        <v>0</v>
      </c>
      <c r="Y97" s="12">
        <f>($C97/INDEX('Nutrition Table'!$A$5:$AN$280,$B97+1,2))*(INDEX('Nutrition Table'!$A$5:$AN$280,$B97+1,'Nutrition Table'!X$4))</f>
        <v>0</v>
      </c>
      <c r="Z97" s="12">
        <f>($C97/INDEX('Nutrition Table'!$A$5:$AN$280,$B97+1,2))*(INDEX('Nutrition Table'!$A$5:$AN$280,$B97+1,'Nutrition Table'!Y$4))</f>
        <v>0</v>
      </c>
      <c r="AA97" s="12">
        <f>($C97/INDEX('Nutrition Table'!$A$5:$AN$280,$B97+1,2))*(INDEX('Nutrition Table'!$A$5:$AN$280,$B97+1,'Nutrition Table'!Z$4))</f>
        <v>0</v>
      </c>
      <c r="AB97" s="12">
        <f>($C97/INDEX('Nutrition Table'!$A$5:$AN$280,$B97+1,2))*(INDEX('Nutrition Table'!$A$5:$AN$280,$B97+1,'Nutrition Table'!AA$4))</f>
        <v>0</v>
      </c>
      <c r="AC97" s="12">
        <f>($C97/INDEX('Nutrition Table'!$A$5:$AN$280,$B97+1,2))*(INDEX('Nutrition Table'!$A$5:$AN$280,$B97+1,'Nutrition Table'!AB$4))</f>
        <v>0</v>
      </c>
      <c r="AD97" s="12">
        <f>($C97/INDEX('Nutrition Table'!$A$5:$AN$280,$B97+1,2))*(INDEX('Nutrition Table'!$A$5:$AN$280,$B97+1,'Nutrition Table'!AC$4))</f>
        <v>0</v>
      </c>
      <c r="AE97" s="41">
        <f>($C97/INDEX('Nutrition Table'!$A$5:$AN$280,$B97+1,2))*(INDEX('Nutrition Table'!$A$5:$AN$280,$B97+1,'Nutrition Table'!AD$4))</f>
        <v>0</v>
      </c>
      <c r="AF97" s="12">
        <f>($C97/INDEX('Nutrition Table'!$A$5:$AN$280,$B97+1,2))*(INDEX('Nutrition Table'!$A$5:$AN$280,$B97+1,'Nutrition Table'!AE$4))</f>
        <v>0</v>
      </c>
      <c r="AG97" s="12">
        <f>($C97/INDEX('Nutrition Table'!$A$5:$AN$280,$B97+1,2))*(INDEX('Nutrition Table'!$A$5:$AN$280,$B97+1,'Nutrition Table'!AF$4))</f>
        <v>0</v>
      </c>
      <c r="AH97" s="41">
        <f>($C97/INDEX('Nutrition Table'!$A$5:$AN$280,$B97+1,2))*(INDEX('Nutrition Table'!$A$5:$AN$280,$B97+1,'Nutrition Table'!AG$4))</f>
        <v>0</v>
      </c>
      <c r="AI97" s="12">
        <f>($C97/INDEX('Nutrition Table'!$A$5:$AN$280,$B97+1,2))*(INDEX('Nutrition Table'!$A$5:$AN$280,$B97+1,'Nutrition Table'!AH$4))</f>
        <v>0</v>
      </c>
      <c r="AJ97" s="12">
        <f>($C97/INDEX('Nutrition Table'!$A$5:$AN$280,$B97+1,2))*(INDEX('Nutrition Table'!$A$5:$AN$280,$B97+1,'Nutrition Table'!AI$4))</f>
        <v>0</v>
      </c>
      <c r="AK97" s="41">
        <f>($C97/INDEX('Nutrition Table'!$A$5:$AN$280,$B97+1,2))*(INDEX('Nutrition Table'!$A$5:$AN$280,$B97+1,'Nutrition Table'!AJ$4))</f>
        <v>0</v>
      </c>
      <c r="AL97" s="12">
        <f>($C97/INDEX('Nutrition Table'!$A$5:$AN$280,$B97+1,2))*(INDEX('Nutrition Table'!$A$5:$AN$280,$B97+1,'Nutrition Table'!AK$4))</f>
        <v>0</v>
      </c>
      <c r="AM97" s="12" t="str">
        <f>INDEX('Nutrition Table'!$A$5:$AN$280,$B97+1,'Nutrition Table'!AL$4)</f>
        <v>-</v>
      </c>
      <c r="AN97" s="41" t="str">
        <f t="shared" si="25"/>
        <v>-</v>
      </c>
      <c r="AO97" s="139">
        <f>INDEX('Nutrition Table'!$A$5:$AN$280,$B97+1,'Nutrition Table'!AM$4)</f>
        <v>0</v>
      </c>
      <c r="AP97" s="12" t="str">
        <f>INDEX('Nutrition Table'!$A$5:$AN$280,$B97+1,'Nutrition Table'!AN$4)</f>
        <v xml:space="preserve"> --------------- </v>
      </c>
      <c r="AQ97" s="455">
        <f>($C97/INDEX('Nutrition Table'!$A$5:$AO$280,$B97+1,2))*(INDEX('Nutrition Table'!$A$5:$AO$280,$B97+1,'Nutrition Table'!AO$4))</f>
        <v>0</v>
      </c>
    </row>
    <row r="98" spans="1:43" ht="15.95" customHeight="1" x14ac:dyDescent="0.2">
      <c r="A98" s="312"/>
      <c r="B98" s="77">
        <v>1</v>
      </c>
      <c r="C98" s="78">
        <v>0</v>
      </c>
      <c r="D98" s="25" t="str">
        <f>INDEX('Nutrition Table'!$A$5:$AN$280,$B98+1,'Nutrition Table'!C$4)</f>
        <v>-</v>
      </c>
      <c r="E98" s="12">
        <f>($C98/INDEX('Nutrition Table'!$A$5:$AN$280,$B98+1,2))*(INDEX('Nutrition Table'!$A$5:$AN$280,$B98+1,'Nutrition Table'!D$4))</f>
        <v>0</v>
      </c>
      <c r="F98" s="12">
        <f>($C98/INDEX('Nutrition Table'!$A$5:$AN$280,$B98+1,2))*(INDEX('Nutrition Table'!$A$5:$AN$280,$B98+1,'Nutrition Table'!E$4))</f>
        <v>0</v>
      </c>
      <c r="G98" s="12">
        <f>($C98/INDEX('Nutrition Table'!$A$5:$AN$280,$B98+1,2))*(INDEX('Nutrition Table'!$A$5:$AN$280,$B98+1,'Nutrition Table'!F$4))</f>
        <v>0</v>
      </c>
      <c r="H98" s="16">
        <f>($C98/INDEX('Nutrition Table'!$A$5:$AN$280,$B98+1,2))*(INDEX('Nutrition Table'!$A$5:$AN$280,$B98+1,'Nutrition Table'!G$4))</f>
        <v>0</v>
      </c>
      <c r="I98" s="46">
        <f>($C98/INDEX('Nutrition Table'!$A$5:$AN$280,$B98+1,2))*(INDEX('Nutrition Table'!$A$5:$AN$280,$B98+1,'Nutrition Table'!H$4))</f>
        <v>0</v>
      </c>
      <c r="J98" s="12">
        <f>($C98/INDEX('Nutrition Table'!$A$5:$AN$280,$B98+1,2))*(INDEX('Nutrition Table'!$A$5:$AN$280,$B98+1,'Nutrition Table'!I$4))</f>
        <v>0</v>
      </c>
      <c r="K98" s="12">
        <f>($C98/INDEX('Nutrition Table'!$A$5:$AN$280,$B98+1,2))*(INDEX('Nutrition Table'!$A$5:$AN$280,$B98+1,'Nutrition Table'!J$4))</f>
        <v>0</v>
      </c>
      <c r="L98" s="12">
        <f>($C98/INDEX('Nutrition Table'!$A$5:$AN$280,$B98+1,2))*(INDEX('Nutrition Table'!$A$5:$AN$280,$B98+1,'Nutrition Table'!K$4))</f>
        <v>0</v>
      </c>
      <c r="M98" s="12">
        <f>($C98/INDEX('Nutrition Table'!$A$5:$AN$280,$B98+1,2))*(INDEX('Nutrition Table'!$A$5:$AN$280,$B98+1,'Nutrition Table'!L$4))</f>
        <v>0</v>
      </c>
      <c r="N98" s="12">
        <f>($C98/INDEX('Nutrition Table'!$A$5:$AN$280,$B98+1,2))*(INDEX('Nutrition Table'!$A$5:$AN$280,$B98+1,'Nutrition Table'!M$4))</f>
        <v>0</v>
      </c>
      <c r="O98" s="12">
        <f>($C98/INDEX('Nutrition Table'!$A$5:$AN$280,$B98+1,2))*(INDEX('Nutrition Table'!$A$5:$AN$280,$B98+1,'Nutrition Table'!N$4))</f>
        <v>0</v>
      </c>
      <c r="P98" s="12">
        <f>($C98/INDEX('Nutrition Table'!$A$5:$AN$280,$B98+1,2))*(INDEX('Nutrition Table'!$A$5:$AN$280,$B98+1,'Nutrition Table'!O$4))</f>
        <v>0</v>
      </c>
      <c r="Q98" s="12">
        <f>($C98/INDEX('Nutrition Table'!$A$5:$AN$280,$B98+1,2))*(INDEX('Nutrition Table'!$A$5:$AN$280,$B98+1,'Nutrition Table'!P$4))</f>
        <v>0</v>
      </c>
      <c r="R98" s="12">
        <f>($C98/INDEX('Nutrition Table'!$A$5:$AN$280,$B98+1,2))*(INDEX('Nutrition Table'!$A$5:$AN$280,$B98+1,'Nutrition Table'!Q$4))</f>
        <v>0</v>
      </c>
      <c r="S98" s="12">
        <f>($C98/INDEX('Nutrition Table'!$A$5:$AN$280,$B98+1,2))*(INDEX('Nutrition Table'!$A$5:$AN$280,$B98+1,'Nutrition Table'!R$4))</f>
        <v>0</v>
      </c>
      <c r="T98" s="12">
        <f>($C98/INDEX('Nutrition Table'!$A$5:$AN$280,$B98+1,2))*(INDEX('Nutrition Table'!$A$5:$AN$280,$B98+1,'Nutrition Table'!S$4))</f>
        <v>0</v>
      </c>
      <c r="U98" s="41">
        <f>($C98/INDEX('Nutrition Table'!$A$5:$AN$280,$B98+1,2))*(INDEX('Nutrition Table'!$A$5:$AN$280,$B98+1,'Nutrition Table'!T$4))</f>
        <v>0</v>
      </c>
      <c r="V98" s="12">
        <f>($C98/INDEX('Nutrition Table'!$A$5:$AN$280,$B98+1,2))*(INDEX('Nutrition Table'!$A$5:$AN$280,$B98+1,'Nutrition Table'!U$4))</f>
        <v>0</v>
      </c>
      <c r="W98" s="12">
        <f>($C98/INDEX('Nutrition Table'!$A$5:$AN$280,$B98+1,2))*(INDEX('Nutrition Table'!$A$5:$AN$280,$B98+1,'Nutrition Table'!V$4))</f>
        <v>0</v>
      </c>
      <c r="X98" s="12">
        <f>($C98/INDEX('Nutrition Table'!$A$5:$AN$280,$B98+1,2))*(INDEX('Nutrition Table'!$A$5:$AN$280,$B98+1,'Nutrition Table'!W$4))</f>
        <v>0</v>
      </c>
      <c r="Y98" s="12">
        <f>($C98/INDEX('Nutrition Table'!$A$5:$AN$280,$B98+1,2))*(INDEX('Nutrition Table'!$A$5:$AN$280,$B98+1,'Nutrition Table'!X$4))</f>
        <v>0</v>
      </c>
      <c r="Z98" s="12">
        <f>($C98/INDEX('Nutrition Table'!$A$5:$AN$280,$B98+1,2))*(INDEX('Nutrition Table'!$A$5:$AN$280,$B98+1,'Nutrition Table'!Y$4))</f>
        <v>0</v>
      </c>
      <c r="AA98" s="12">
        <f>($C98/INDEX('Nutrition Table'!$A$5:$AN$280,$B98+1,2))*(INDEX('Nutrition Table'!$A$5:$AN$280,$B98+1,'Nutrition Table'!Z$4))</f>
        <v>0</v>
      </c>
      <c r="AB98" s="12">
        <f>($C98/INDEX('Nutrition Table'!$A$5:$AN$280,$B98+1,2))*(INDEX('Nutrition Table'!$A$5:$AN$280,$B98+1,'Nutrition Table'!AA$4))</f>
        <v>0</v>
      </c>
      <c r="AC98" s="12">
        <f>($C98/INDEX('Nutrition Table'!$A$5:$AN$280,$B98+1,2))*(INDEX('Nutrition Table'!$A$5:$AN$280,$B98+1,'Nutrition Table'!AB$4))</f>
        <v>0</v>
      </c>
      <c r="AD98" s="12">
        <f>($C98/INDEX('Nutrition Table'!$A$5:$AN$280,$B98+1,2))*(INDEX('Nutrition Table'!$A$5:$AN$280,$B98+1,'Nutrition Table'!AC$4))</f>
        <v>0</v>
      </c>
      <c r="AE98" s="41">
        <f>($C98/INDEX('Nutrition Table'!$A$5:$AN$280,$B98+1,2))*(INDEX('Nutrition Table'!$A$5:$AN$280,$B98+1,'Nutrition Table'!AD$4))</f>
        <v>0</v>
      </c>
      <c r="AF98" s="12">
        <f>($C98/INDEX('Nutrition Table'!$A$5:$AN$280,$B98+1,2))*(INDEX('Nutrition Table'!$A$5:$AN$280,$B98+1,'Nutrition Table'!AE$4))</f>
        <v>0</v>
      </c>
      <c r="AG98" s="12">
        <f>($C98/INDEX('Nutrition Table'!$A$5:$AN$280,$B98+1,2))*(INDEX('Nutrition Table'!$A$5:$AN$280,$B98+1,'Nutrition Table'!AF$4))</f>
        <v>0</v>
      </c>
      <c r="AH98" s="41">
        <f>($C98/INDEX('Nutrition Table'!$A$5:$AN$280,$B98+1,2))*(INDEX('Nutrition Table'!$A$5:$AN$280,$B98+1,'Nutrition Table'!AG$4))</f>
        <v>0</v>
      </c>
      <c r="AI98" s="12">
        <f>($C98/INDEX('Nutrition Table'!$A$5:$AN$280,$B98+1,2))*(INDEX('Nutrition Table'!$A$5:$AN$280,$B98+1,'Nutrition Table'!AH$4))</f>
        <v>0</v>
      </c>
      <c r="AJ98" s="12">
        <f>($C98/INDEX('Nutrition Table'!$A$5:$AN$280,$B98+1,2))*(INDEX('Nutrition Table'!$A$5:$AN$280,$B98+1,'Nutrition Table'!AI$4))</f>
        <v>0</v>
      </c>
      <c r="AK98" s="41">
        <f>($C98/INDEX('Nutrition Table'!$A$5:$AN$280,$B98+1,2))*(INDEX('Nutrition Table'!$A$5:$AN$280,$B98+1,'Nutrition Table'!AJ$4))</f>
        <v>0</v>
      </c>
      <c r="AL98" s="12">
        <f>($C98/INDEX('Nutrition Table'!$A$5:$AN$280,$B98+1,2))*(INDEX('Nutrition Table'!$A$5:$AN$280,$B98+1,'Nutrition Table'!AK$4))</f>
        <v>0</v>
      </c>
      <c r="AM98" s="12" t="str">
        <f>INDEX('Nutrition Table'!$A$5:$AN$280,$B98+1,'Nutrition Table'!AL$4)</f>
        <v>-</v>
      </c>
      <c r="AN98" s="41" t="str">
        <f t="shared" si="25"/>
        <v>-</v>
      </c>
      <c r="AO98" s="139">
        <f>INDEX('Nutrition Table'!$A$5:$AN$280,$B98+1,'Nutrition Table'!AM$4)</f>
        <v>0</v>
      </c>
      <c r="AP98" s="12" t="str">
        <f>INDEX('Nutrition Table'!$A$5:$AN$280,$B98+1,'Nutrition Table'!AN$4)</f>
        <v xml:space="preserve"> --------------- </v>
      </c>
      <c r="AQ98" s="455">
        <f>($C98/INDEX('Nutrition Table'!$A$5:$AO$280,$B98+1,2))*(INDEX('Nutrition Table'!$A$5:$AO$280,$B98+1,'Nutrition Table'!AO$4))</f>
        <v>0</v>
      </c>
    </row>
    <row r="99" spans="1:43" ht="15.95" customHeight="1" x14ac:dyDescent="0.2">
      <c r="A99" s="312"/>
      <c r="B99" s="77">
        <v>1</v>
      </c>
      <c r="C99" s="78"/>
      <c r="D99" s="25" t="str">
        <f>INDEX('Nutrition Table'!$A$5:$AN$280,$B99+1,'Nutrition Table'!C$4)</f>
        <v>-</v>
      </c>
      <c r="E99" s="12">
        <f>($C99/INDEX('Nutrition Table'!$A$5:$AN$280,$B99+1,2))*(INDEX('Nutrition Table'!$A$5:$AN$280,$B99+1,'Nutrition Table'!D$4))</f>
        <v>0</v>
      </c>
      <c r="F99" s="12">
        <f>($C99/INDEX('Nutrition Table'!$A$5:$AN$280,$B99+1,2))*(INDEX('Nutrition Table'!$A$5:$AN$280,$B99+1,'Nutrition Table'!E$4))</f>
        <v>0</v>
      </c>
      <c r="G99" s="12">
        <f>($C99/INDEX('Nutrition Table'!$A$5:$AN$280,$B99+1,2))*(INDEX('Nutrition Table'!$A$5:$AN$280,$B99+1,'Nutrition Table'!F$4))</f>
        <v>0</v>
      </c>
      <c r="H99" s="16">
        <f>($C99/INDEX('Nutrition Table'!$A$5:$AN$280,$B99+1,2))*(INDEX('Nutrition Table'!$A$5:$AN$280,$B99+1,'Nutrition Table'!G$4))</f>
        <v>0</v>
      </c>
      <c r="I99" s="46">
        <f>($C99/INDEX('Nutrition Table'!$A$5:$AN$280,$B99+1,2))*(INDEX('Nutrition Table'!$A$5:$AN$280,$B99+1,'Nutrition Table'!H$4))</f>
        <v>0</v>
      </c>
      <c r="J99" s="12">
        <f>($C99/INDEX('Nutrition Table'!$A$5:$AN$280,$B99+1,2))*(INDEX('Nutrition Table'!$A$5:$AN$280,$B99+1,'Nutrition Table'!I$4))</f>
        <v>0</v>
      </c>
      <c r="K99" s="12">
        <f>($C99/INDEX('Nutrition Table'!$A$5:$AN$280,$B99+1,2))*(INDEX('Nutrition Table'!$A$5:$AN$280,$B99+1,'Nutrition Table'!J$4))</f>
        <v>0</v>
      </c>
      <c r="L99" s="12">
        <f>($C99/INDEX('Nutrition Table'!$A$5:$AN$280,$B99+1,2))*(INDEX('Nutrition Table'!$A$5:$AN$280,$B99+1,'Nutrition Table'!K$4))</f>
        <v>0</v>
      </c>
      <c r="M99" s="12">
        <f>($C99/INDEX('Nutrition Table'!$A$5:$AN$280,$B99+1,2))*(INDEX('Nutrition Table'!$A$5:$AN$280,$B99+1,'Nutrition Table'!L$4))</f>
        <v>0</v>
      </c>
      <c r="N99" s="12">
        <f>($C99/INDEX('Nutrition Table'!$A$5:$AN$280,$B99+1,2))*(INDEX('Nutrition Table'!$A$5:$AN$280,$B99+1,'Nutrition Table'!M$4))</f>
        <v>0</v>
      </c>
      <c r="O99" s="12">
        <f>($C99/INDEX('Nutrition Table'!$A$5:$AN$280,$B99+1,2))*(INDEX('Nutrition Table'!$A$5:$AN$280,$B99+1,'Nutrition Table'!N$4))</f>
        <v>0</v>
      </c>
      <c r="P99" s="12">
        <f>($C99/INDEX('Nutrition Table'!$A$5:$AN$280,$B99+1,2))*(INDEX('Nutrition Table'!$A$5:$AN$280,$B99+1,'Nutrition Table'!O$4))</f>
        <v>0</v>
      </c>
      <c r="Q99" s="12">
        <f>($C99/INDEX('Nutrition Table'!$A$5:$AN$280,$B99+1,2))*(INDEX('Nutrition Table'!$A$5:$AN$280,$B99+1,'Nutrition Table'!P$4))</f>
        <v>0</v>
      </c>
      <c r="R99" s="12">
        <f>($C99/INDEX('Nutrition Table'!$A$5:$AN$280,$B99+1,2))*(INDEX('Nutrition Table'!$A$5:$AN$280,$B99+1,'Nutrition Table'!Q$4))</f>
        <v>0</v>
      </c>
      <c r="S99" s="12">
        <f>($C99/INDEX('Nutrition Table'!$A$5:$AN$280,$B99+1,2))*(INDEX('Nutrition Table'!$A$5:$AN$280,$B99+1,'Nutrition Table'!R$4))</f>
        <v>0</v>
      </c>
      <c r="T99" s="12">
        <f>($C99/INDEX('Nutrition Table'!$A$5:$AN$280,$B99+1,2))*(INDEX('Nutrition Table'!$A$5:$AN$280,$B99+1,'Nutrition Table'!S$4))</f>
        <v>0</v>
      </c>
      <c r="U99" s="41">
        <f>($C99/INDEX('Nutrition Table'!$A$5:$AN$280,$B99+1,2))*(INDEX('Nutrition Table'!$A$5:$AN$280,$B99+1,'Nutrition Table'!T$4))</f>
        <v>0</v>
      </c>
      <c r="V99" s="12">
        <f>($C99/INDEX('Nutrition Table'!$A$5:$AN$280,$B99+1,2))*(INDEX('Nutrition Table'!$A$5:$AN$280,$B99+1,'Nutrition Table'!U$4))</f>
        <v>0</v>
      </c>
      <c r="W99" s="12">
        <f>($C99/INDEX('Nutrition Table'!$A$5:$AN$280,$B99+1,2))*(INDEX('Nutrition Table'!$A$5:$AN$280,$B99+1,'Nutrition Table'!V$4))</f>
        <v>0</v>
      </c>
      <c r="X99" s="12">
        <f>($C99/INDEX('Nutrition Table'!$A$5:$AN$280,$B99+1,2))*(INDEX('Nutrition Table'!$A$5:$AN$280,$B99+1,'Nutrition Table'!W$4))</f>
        <v>0</v>
      </c>
      <c r="Y99" s="12">
        <f>($C99/INDEX('Nutrition Table'!$A$5:$AN$280,$B99+1,2))*(INDEX('Nutrition Table'!$A$5:$AN$280,$B99+1,'Nutrition Table'!X$4))</f>
        <v>0</v>
      </c>
      <c r="Z99" s="12">
        <f>($C99/INDEX('Nutrition Table'!$A$5:$AN$280,$B99+1,2))*(INDEX('Nutrition Table'!$A$5:$AN$280,$B99+1,'Nutrition Table'!Y$4))</f>
        <v>0</v>
      </c>
      <c r="AA99" s="12">
        <f>($C99/INDEX('Nutrition Table'!$A$5:$AN$280,$B99+1,2))*(INDEX('Nutrition Table'!$A$5:$AN$280,$B99+1,'Nutrition Table'!Z$4))</f>
        <v>0</v>
      </c>
      <c r="AB99" s="12">
        <f>($C99/INDEX('Nutrition Table'!$A$5:$AN$280,$B99+1,2))*(INDEX('Nutrition Table'!$A$5:$AN$280,$B99+1,'Nutrition Table'!AA$4))</f>
        <v>0</v>
      </c>
      <c r="AC99" s="12">
        <f>($C99/INDEX('Nutrition Table'!$A$5:$AN$280,$B99+1,2))*(INDEX('Nutrition Table'!$A$5:$AN$280,$B99+1,'Nutrition Table'!AB$4))</f>
        <v>0</v>
      </c>
      <c r="AD99" s="12">
        <f>($C99/INDEX('Nutrition Table'!$A$5:$AN$280,$B99+1,2))*(INDEX('Nutrition Table'!$A$5:$AN$280,$B99+1,'Nutrition Table'!AC$4))</f>
        <v>0</v>
      </c>
      <c r="AE99" s="41">
        <f>($C99/INDEX('Nutrition Table'!$A$5:$AN$280,$B99+1,2))*(INDEX('Nutrition Table'!$A$5:$AN$280,$B99+1,'Nutrition Table'!AD$4))</f>
        <v>0</v>
      </c>
      <c r="AF99" s="12">
        <f>($C99/INDEX('Nutrition Table'!$A$5:$AN$280,$B99+1,2))*(INDEX('Nutrition Table'!$A$5:$AN$280,$B99+1,'Nutrition Table'!AE$4))</f>
        <v>0</v>
      </c>
      <c r="AG99" s="12">
        <f>($C99/INDEX('Nutrition Table'!$A$5:$AN$280,$B99+1,2))*(INDEX('Nutrition Table'!$A$5:$AN$280,$B99+1,'Nutrition Table'!AF$4))</f>
        <v>0</v>
      </c>
      <c r="AH99" s="41">
        <f>($C99/INDEX('Nutrition Table'!$A$5:$AN$280,$B99+1,2))*(INDEX('Nutrition Table'!$A$5:$AN$280,$B99+1,'Nutrition Table'!AG$4))</f>
        <v>0</v>
      </c>
      <c r="AI99" s="12">
        <f>($C99/INDEX('Nutrition Table'!$A$5:$AN$280,$B99+1,2))*(INDEX('Nutrition Table'!$A$5:$AN$280,$B99+1,'Nutrition Table'!AH$4))</f>
        <v>0</v>
      </c>
      <c r="AJ99" s="12">
        <f>($C99/INDEX('Nutrition Table'!$A$5:$AN$280,$B99+1,2))*(INDEX('Nutrition Table'!$A$5:$AN$280,$B99+1,'Nutrition Table'!AI$4))</f>
        <v>0</v>
      </c>
      <c r="AK99" s="41">
        <f>($C99/INDEX('Nutrition Table'!$A$5:$AN$280,$B99+1,2))*(INDEX('Nutrition Table'!$A$5:$AN$280,$B99+1,'Nutrition Table'!AJ$4))</f>
        <v>0</v>
      </c>
      <c r="AL99" s="12">
        <f>($C99/INDEX('Nutrition Table'!$A$5:$AN$280,$B99+1,2))*(INDEX('Nutrition Table'!$A$5:$AN$280,$B99+1,'Nutrition Table'!AK$4))</f>
        <v>0</v>
      </c>
      <c r="AM99" s="12" t="str">
        <f>INDEX('Nutrition Table'!$A$5:$AN$280,$B99+1,'Nutrition Table'!AL$4)</f>
        <v>-</v>
      </c>
      <c r="AN99" s="41" t="str">
        <f t="shared" si="25"/>
        <v>-</v>
      </c>
      <c r="AO99" s="139">
        <f>INDEX('Nutrition Table'!$A$5:$AN$280,$B99+1,'Nutrition Table'!AM$4)</f>
        <v>0</v>
      </c>
      <c r="AP99" s="12" t="str">
        <f>INDEX('Nutrition Table'!$A$5:$AN$280,$B99+1,'Nutrition Table'!AN$4)</f>
        <v xml:space="preserve"> --------------- </v>
      </c>
      <c r="AQ99" s="455">
        <f>($C99/INDEX('Nutrition Table'!$A$5:$AO$280,$B99+1,2))*(INDEX('Nutrition Table'!$A$5:$AO$280,$B99+1,'Nutrition Table'!AO$4))</f>
        <v>0</v>
      </c>
    </row>
    <row r="100" spans="1:43" ht="15.95" customHeight="1" x14ac:dyDescent="0.2">
      <c r="A100" s="312"/>
      <c r="B100" s="4" t="s">
        <v>60</v>
      </c>
      <c r="C100" s="4"/>
      <c r="D100" s="4"/>
      <c r="E100" s="13">
        <f t="shared" ref="E100:AK100" si="26">SUM(E92:E99)</f>
        <v>60</v>
      </c>
      <c r="F100" s="13">
        <f t="shared" si="26"/>
        <v>15</v>
      </c>
      <c r="G100" s="13">
        <f t="shared" si="26"/>
        <v>0</v>
      </c>
      <c r="H100" s="17">
        <f t="shared" si="26"/>
        <v>0</v>
      </c>
      <c r="I100" s="100">
        <f t="shared" si="26"/>
        <v>0</v>
      </c>
      <c r="J100" s="101">
        <f t="shared" si="26"/>
        <v>0</v>
      </c>
      <c r="K100" s="101">
        <f t="shared" si="26"/>
        <v>0</v>
      </c>
      <c r="L100" s="101">
        <f t="shared" si="26"/>
        <v>0</v>
      </c>
      <c r="M100" s="101">
        <f t="shared" si="26"/>
        <v>0</v>
      </c>
      <c r="N100" s="101">
        <f t="shared" si="26"/>
        <v>0</v>
      </c>
      <c r="O100" s="101">
        <f t="shared" si="26"/>
        <v>0</v>
      </c>
      <c r="P100" s="101">
        <f t="shared" si="26"/>
        <v>0</v>
      </c>
      <c r="Q100" s="101">
        <f t="shared" si="26"/>
        <v>0</v>
      </c>
      <c r="R100" s="101">
        <f t="shared" si="26"/>
        <v>0</v>
      </c>
      <c r="S100" s="101">
        <f t="shared" si="26"/>
        <v>0</v>
      </c>
      <c r="T100" s="101">
        <f t="shared" si="26"/>
        <v>0</v>
      </c>
      <c r="U100" s="114">
        <f t="shared" si="26"/>
        <v>0</v>
      </c>
      <c r="V100" s="101">
        <f t="shared" si="26"/>
        <v>0</v>
      </c>
      <c r="W100" s="101">
        <f t="shared" si="26"/>
        <v>0</v>
      </c>
      <c r="X100" s="101">
        <f t="shared" si="26"/>
        <v>0</v>
      </c>
      <c r="Y100" s="101">
        <f t="shared" si="26"/>
        <v>0</v>
      </c>
      <c r="Z100" s="101">
        <f t="shared" si="26"/>
        <v>0</v>
      </c>
      <c r="AA100" s="101">
        <f t="shared" si="26"/>
        <v>0</v>
      </c>
      <c r="AB100" s="101">
        <f t="shared" si="26"/>
        <v>0</v>
      </c>
      <c r="AC100" s="101">
        <f t="shared" si="26"/>
        <v>0</v>
      </c>
      <c r="AD100" s="101">
        <f t="shared" si="26"/>
        <v>0</v>
      </c>
      <c r="AE100" s="114">
        <f t="shared" si="26"/>
        <v>0</v>
      </c>
      <c r="AF100" s="101">
        <f t="shared" si="26"/>
        <v>0</v>
      </c>
      <c r="AG100" s="101">
        <f t="shared" si="26"/>
        <v>0</v>
      </c>
      <c r="AH100" s="114">
        <f t="shared" si="26"/>
        <v>0</v>
      </c>
      <c r="AI100" s="101">
        <f t="shared" si="26"/>
        <v>0</v>
      </c>
      <c r="AJ100" s="101">
        <f t="shared" si="26"/>
        <v>0</v>
      </c>
      <c r="AK100" s="114">
        <f t="shared" si="26"/>
        <v>0</v>
      </c>
      <c r="AL100" s="101">
        <f>SUM(AL92:AL99)</f>
        <v>0</v>
      </c>
      <c r="AM100" s="101">
        <f>100*AN100/(IF(AM92="-",0,G92)+IF(AM93="-",0,G93)+IF(AM94="-",0,G94)+IF(AM95="-",0,G95)+IF(AM96="-",0,G96)+IF(AM97="-",0,G97)+IF(AM98="-",0,G98)+IF(AM99="-",0,G99)+0.0001)</f>
        <v>0</v>
      </c>
      <c r="AN100" s="114">
        <f>SUM(AN92:AN99)</f>
        <v>0</v>
      </c>
      <c r="AO100" s="144"/>
      <c r="AP100" s="101"/>
      <c r="AQ100" s="456">
        <f>SUM(AQ92:AQ99)</f>
        <v>0</v>
      </c>
    </row>
    <row r="101" spans="1:43" ht="15.95" customHeight="1" x14ac:dyDescent="0.2">
      <c r="A101" s="312"/>
      <c r="B101" s="4" t="s">
        <v>61</v>
      </c>
      <c r="C101" s="4"/>
      <c r="D101" s="4"/>
      <c r="E101" s="2"/>
      <c r="F101" s="3">
        <f>IF((F100+G100+H100)&gt;0,F100*4/(F100*4+G100*4+H100*9),0)</f>
        <v>1</v>
      </c>
      <c r="G101" s="3">
        <f>IF((F100+G100+H100)&gt;0,G100*4/(F100*4+G100*4+H100*9),0)</f>
        <v>0</v>
      </c>
      <c r="H101" s="5">
        <f>IF((F100+G100+H100)&gt;0,H100*9/(F100*4+G100*4+H100*9),0)</f>
        <v>0</v>
      </c>
      <c r="I101" s="103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102"/>
      <c r="V101" s="90"/>
      <c r="W101" s="90"/>
      <c r="X101" s="90"/>
      <c r="Y101" s="90"/>
      <c r="Z101" s="90"/>
      <c r="AA101" s="90"/>
      <c r="AB101" s="90"/>
      <c r="AC101" s="90"/>
      <c r="AD101" s="90"/>
      <c r="AE101" s="102"/>
      <c r="AF101" s="90"/>
      <c r="AG101" s="90"/>
      <c r="AH101" s="102"/>
      <c r="AI101" s="315">
        <f>IF((AI100+AJ100+AK100)&gt;0,AI100/(AI100+AJ100+AK100),0)</f>
        <v>0</v>
      </c>
      <c r="AJ101" s="315">
        <f>IF((AI100+AJ100+AK100)&gt;0,AJ100/(AI100+AJ100+AK100),0)</f>
        <v>0</v>
      </c>
      <c r="AK101" s="137">
        <f>IF((AI100+AJ100+AK100)&gt;0,AK100/(AI100+AJ100+AK100),0)</f>
        <v>0</v>
      </c>
      <c r="AL101" s="315">
        <f>IF(G100&gt;0,AL100/G100,0)</f>
        <v>0</v>
      </c>
      <c r="AM101" s="90"/>
      <c r="AN101" s="102"/>
      <c r="AO101" s="140"/>
      <c r="AP101" s="90"/>
      <c r="AQ101" s="457"/>
    </row>
    <row r="102" spans="1:43" ht="15.95" customHeight="1" thickBot="1" x14ac:dyDescent="0.25">
      <c r="A102" s="312"/>
      <c r="B102" s="42" t="s">
        <v>99</v>
      </c>
      <c r="C102" s="4"/>
      <c r="D102" s="42"/>
      <c r="E102" s="49">
        <f>IF($C$9=0,0,E100/$C$9)</f>
        <v>2.668424624809491E-5</v>
      </c>
      <c r="F102" s="50">
        <f>IF($E$10=0,0,F100/$E$10)</f>
        <v>8.8947487493649697E-5</v>
      </c>
      <c r="G102" s="50">
        <f>IF($E$11=0,0,G100/$E$11)</f>
        <v>0</v>
      </c>
      <c r="H102" s="51">
        <f>IF($E$12=0,0,H100/$E$12)</f>
        <v>0</v>
      </c>
      <c r="I102" s="134">
        <f>IF(I$103=0,0,I100/I$103)</f>
        <v>0</v>
      </c>
      <c r="J102" s="135">
        <f>IF(J$103=0,0,J100/J$103)</f>
        <v>0</v>
      </c>
      <c r="K102" s="135">
        <f t="shared" ref="K102:AH102" si="27">IF(K$103=0,0,K100/K$103)</f>
        <v>0</v>
      </c>
      <c r="L102" s="135">
        <f t="shared" si="27"/>
        <v>0</v>
      </c>
      <c r="M102" s="135">
        <f t="shared" si="27"/>
        <v>0</v>
      </c>
      <c r="N102" s="135">
        <f t="shared" si="27"/>
        <v>0</v>
      </c>
      <c r="O102" s="135">
        <f t="shared" si="27"/>
        <v>0</v>
      </c>
      <c r="P102" s="135">
        <f t="shared" si="27"/>
        <v>0</v>
      </c>
      <c r="Q102" s="135">
        <f t="shared" si="27"/>
        <v>0</v>
      </c>
      <c r="R102" s="135">
        <f t="shared" si="27"/>
        <v>0</v>
      </c>
      <c r="S102" s="135">
        <f t="shared" si="27"/>
        <v>0</v>
      </c>
      <c r="T102" s="135">
        <f t="shared" si="27"/>
        <v>0</v>
      </c>
      <c r="U102" s="136">
        <f t="shared" si="27"/>
        <v>0</v>
      </c>
      <c r="V102" s="135">
        <f t="shared" si="27"/>
        <v>0</v>
      </c>
      <c r="W102" s="135">
        <f t="shared" si="27"/>
        <v>0</v>
      </c>
      <c r="X102" s="135">
        <f t="shared" si="27"/>
        <v>0</v>
      </c>
      <c r="Y102" s="135">
        <f t="shared" si="27"/>
        <v>0</v>
      </c>
      <c r="Z102" s="135">
        <f t="shared" si="27"/>
        <v>0</v>
      </c>
      <c r="AA102" s="135">
        <f t="shared" si="27"/>
        <v>0</v>
      </c>
      <c r="AB102" s="135">
        <f t="shared" si="27"/>
        <v>0</v>
      </c>
      <c r="AC102" s="135">
        <f t="shared" si="27"/>
        <v>0</v>
      </c>
      <c r="AD102" s="135">
        <f t="shared" si="27"/>
        <v>0</v>
      </c>
      <c r="AE102" s="136">
        <f t="shared" si="27"/>
        <v>0</v>
      </c>
      <c r="AF102" s="135">
        <f t="shared" si="27"/>
        <v>0</v>
      </c>
      <c r="AG102" s="135">
        <f t="shared" si="27"/>
        <v>0</v>
      </c>
      <c r="AH102" s="136">
        <f t="shared" si="27"/>
        <v>0</v>
      </c>
      <c r="AI102" s="135"/>
      <c r="AJ102" s="135"/>
      <c r="AK102" s="136"/>
      <c r="AL102" s="135"/>
      <c r="AM102" s="135"/>
      <c r="AN102" s="136"/>
      <c r="AO102" s="145"/>
      <c r="AP102" s="135"/>
      <c r="AQ102" s="458"/>
    </row>
    <row r="103" spans="1:43" ht="15.95" customHeight="1" thickBot="1" x14ac:dyDescent="0.25">
      <c r="A103" s="21" t="s">
        <v>238</v>
      </c>
      <c r="B103" s="54"/>
      <c r="C103" s="54"/>
      <c r="D103" s="54"/>
      <c r="E103" s="55"/>
      <c r="F103" s="56"/>
      <c r="G103" s="23"/>
      <c r="H103" s="52"/>
      <c r="I103" s="57">
        <f>I10*$C9/2500</f>
        <v>2698221.24</v>
      </c>
      <c r="J103" s="53">
        <f t="shared" ref="J103:AE103" si="28">J10*$C9/2500</f>
        <v>1079288.496</v>
      </c>
      <c r="K103" s="53">
        <f t="shared" si="28"/>
        <v>1169229.2040000001</v>
      </c>
      <c r="L103" s="53">
        <f t="shared" si="28"/>
        <v>14390513.279999999</v>
      </c>
      <c r="M103" s="53">
        <f t="shared" si="28"/>
        <v>4497035.4000000004</v>
      </c>
      <c r="N103" s="53">
        <f t="shared" si="28"/>
        <v>1169229.2040000001</v>
      </c>
      <c r="O103" s="53">
        <f t="shared" si="28"/>
        <v>359762.83200000005</v>
      </c>
      <c r="P103" s="53">
        <f t="shared" si="28"/>
        <v>2158.5769920000002</v>
      </c>
      <c r="Q103" s="53">
        <f t="shared" si="28"/>
        <v>80946637.200000018</v>
      </c>
      <c r="R103" s="53">
        <f t="shared" si="28"/>
        <v>179881.41600000003</v>
      </c>
      <c r="S103" s="53">
        <f t="shared" si="28"/>
        <v>13491106.200000001</v>
      </c>
      <c r="T103" s="53">
        <f t="shared" si="28"/>
        <v>107928.8496</v>
      </c>
      <c r="U103" s="115">
        <f t="shared" si="28"/>
        <v>494673894</v>
      </c>
      <c r="V103" s="53">
        <f t="shared" si="28"/>
        <v>899407080</v>
      </c>
      <c r="W103" s="53">
        <f t="shared" si="28"/>
        <v>809466.37200000009</v>
      </c>
      <c r="X103" s="53">
        <f t="shared" si="28"/>
        <v>7195256.6399999997</v>
      </c>
      <c r="Y103" s="53">
        <f t="shared" si="28"/>
        <v>377750973.60000002</v>
      </c>
      <c r="Z103" s="53">
        <f t="shared" si="28"/>
        <v>2068636.284</v>
      </c>
      <c r="AA103" s="53">
        <f t="shared" si="28"/>
        <v>629584956.00000012</v>
      </c>
      <c r="AB103" s="53">
        <f t="shared" si="28"/>
        <v>4227213276</v>
      </c>
      <c r="AC103" s="53">
        <f t="shared" si="28"/>
        <v>49467.389400000007</v>
      </c>
      <c r="AD103" s="53">
        <f t="shared" si="28"/>
        <v>1349110620.0000002</v>
      </c>
      <c r="AE103" s="115">
        <f t="shared" si="28"/>
        <v>9893477.8800000008</v>
      </c>
      <c r="AF103" s="53">
        <f>AF10*$C9/2500</f>
        <v>3327806.1960000005</v>
      </c>
      <c r="AG103" s="53">
        <f>AG10*$C9/2500</f>
        <v>34177.469040000004</v>
      </c>
      <c r="AH103" s="115">
        <f>AH10*$C9/2500</f>
        <v>179881.41600000003</v>
      </c>
      <c r="AI103" s="53"/>
      <c r="AJ103" s="53"/>
      <c r="AK103" s="115"/>
      <c r="AL103" s="53"/>
      <c r="AM103" s="53"/>
      <c r="AN103" s="115"/>
      <c r="AO103" s="146"/>
      <c r="AP103" s="53"/>
      <c r="AQ103" s="459"/>
    </row>
    <row r="104" spans="1:43" ht="15.95" customHeight="1" x14ac:dyDescent="0.2">
      <c r="A104" s="21" t="s">
        <v>90</v>
      </c>
      <c r="B104" s="6"/>
      <c r="C104" s="6"/>
      <c r="D104" s="6"/>
      <c r="E104" s="14"/>
      <c r="F104" s="14">
        <f>SUM(F23,F34,F45,F56,F67,F78,F89,F100)</f>
        <v>186.57952380952381</v>
      </c>
      <c r="G104" s="14">
        <f>SUM(G23,G34,G45,G56,G67,G78,G89,G100)</f>
        <v>79.010000000000005</v>
      </c>
      <c r="H104" s="18">
        <f>SUM(H23,H34,H45,H56,H67,H78,H89,H100)</f>
        <v>68.150000000000006</v>
      </c>
      <c r="I104" s="87">
        <f>SUM(I23,I34,I45,I56,I67,I78,I89,I100)</f>
        <v>13.5</v>
      </c>
      <c r="J104" s="88">
        <f t="shared" ref="J104:AE104" si="29">SUM(J23,J34,J45,J56,J67,J78,J89,J100)</f>
        <v>0</v>
      </c>
      <c r="K104" s="88">
        <f t="shared" si="29"/>
        <v>0</v>
      </c>
      <c r="L104" s="88">
        <f t="shared" si="29"/>
        <v>0</v>
      </c>
      <c r="M104" s="88">
        <f t="shared" si="29"/>
        <v>0</v>
      </c>
      <c r="N104" s="88">
        <f t="shared" si="29"/>
        <v>0</v>
      </c>
      <c r="O104" s="88">
        <f t="shared" si="29"/>
        <v>0</v>
      </c>
      <c r="P104" s="88">
        <f t="shared" si="29"/>
        <v>0</v>
      </c>
      <c r="Q104" s="88">
        <f t="shared" si="29"/>
        <v>0</v>
      </c>
      <c r="R104" s="88">
        <f t="shared" si="29"/>
        <v>0</v>
      </c>
      <c r="S104" s="88">
        <f t="shared" si="29"/>
        <v>0</v>
      </c>
      <c r="T104" s="88">
        <f t="shared" si="29"/>
        <v>0</v>
      </c>
      <c r="U104" s="116">
        <f t="shared" si="29"/>
        <v>0</v>
      </c>
      <c r="V104" s="88">
        <f t="shared" si="29"/>
        <v>0</v>
      </c>
      <c r="W104" s="88">
        <f t="shared" si="29"/>
        <v>0</v>
      </c>
      <c r="X104" s="88">
        <f t="shared" si="29"/>
        <v>0</v>
      </c>
      <c r="Y104" s="88">
        <f t="shared" si="29"/>
        <v>0</v>
      </c>
      <c r="Z104" s="88">
        <f t="shared" si="29"/>
        <v>0</v>
      </c>
      <c r="AA104" s="88">
        <f t="shared" si="29"/>
        <v>0</v>
      </c>
      <c r="AB104" s="88">
        <f t="shared" si="29"/>
        <v>0.23399999999999999</v>
      </c>
      <c r="AC104" s="88">
        <f t="shared" si="29"/>
        <v>0</v>
      </c>
      <c r="AD104" s="88">
        <f t="shared" si="29"/>
        <v>168.75612857142858</v>
      </c>
      <c r="AE104" s="116">
        <f t="shared" si="29"/>
        <v>0</v>
      </c>
      <c r="AF104" s="88">
        <f t="shared" ref="AF104:AK104" si="30">SUM(AF23,AF34,AF45,AF56,AF67,AF78,AF89,AF100)</f>
        <v>0</v>
      </c>
      <c r="AG104" s="88">
        <f t="shared" si="30"/>
        <v>21.89714285714286</v>
      </c>
      <c r="AH104" s="116">
        <f t="shared" si="30"/>
        <v>755</v>
      </c>
      <c r="AI104" s="88">
        <f t="shared" si="30"/>
        <v>5.0200000000000005</v>
      </c>
      <c r="AJ104" s="88">
        <f t="shared" si="30"/>
        <v>0</v>
      </c>
      <c r="AK104" s="116">
        <f t="shared" si="30"/>
        <v>0</v>
      </c>
      <c r="AL104" s="88">
        <f>SUM(AL23,AL34,AL45,AL56,AL67,AL78,AL89,AL100)</f>
        <v>0.66666666666666663</v>
      </c>
      <c r="AM104" s="88">
        <f>IF((AN23+AN34+AN45+AN56+AN67+AN78+AN89+AN100)=0,0,(100*AN104)/(IF(AM23=0,0,100*AN23/AM23)+IF(AM34=0,0,100*AN34/AM34)+IF(AM45=0,0,100*AN45/AM45)+IF(AM56=0,0,100*AN56/AM56)+IF(AM67=0,0,100*AN67/AM67)+IF(AM78=0,0,100*AN78/AM78)+IF(AM89=0,0,100*AN89/AM89)+IF(AM100=0,0,100*AN100/AM100)))</f>
        <v>58.403245047053957</v>
      </c>
      <c r="AN104" s="116">
        <f>SUM(AN23,AN34,AN45,AN56,AN67,AN78,AN89,AN100)</f>
        <v>39.949999999999996</v>
      </c>
      <c r="AO104" s="147"/>
      <c r="AP104" s="88"/>
      <c r="AQ104" s="460"/>
    </row>
    <row r="105" spans="1:43" ht="15.95" customHeight="1" x14ac:dyDescent="0.2">
      <c r="A105" s="10" t="s">
        <v>91</v>
      </c>
      <c r="B105" s="7"/>
      <c r="C105" s="7"/>
      <c r="D105" s="7"/>
      <c r="E105" s="15">
        <f>SUM(E23,E34,E45,E56,E67,E78,E89,E100)</f>
        <v>1653.7561904761906</v>
      </c>
      <c r="F105" s="15">
        <f>F104*4</f>
        <v>746.31809523809522</v>
      </c>
      <c r="G105" s="15">
        <f>G104*4</f>
        <v>316.04000000000002</v>
      </c>
      <c r="H105" s="19">
        <f>H104*9</f>
        <v>613.35</v>
      </c>
      <c r="I105" s="89" t="s">
        <v>233</v>
      </c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102"/>
      <c r="V105" s="90"/>
      <c r="W105" s="90"/>
      <c r="X105" s="90"/>
      <c r="Y105" s="90"/>
      <c r="Z105" s="90"/>
      <c r="AA105" s="90"/>
      <c r="AB105" s="90"/>
      <c r="AC105" s="90"/>
      <c r="AD105" s="90"/>
      <c r="AE105" s="102"/>
      <c r="AF105" s="90"/>
      <c r="AG105" s="90"/>
      <c r="AH105" s="102"/>
      <c r="AI105" s="90"/>
      <c r="AJ105" s="90"/>
      <c r="AK105" s="102"/>
      <c r="AL105" s="90"/>
      <c r="AM105" s="90"/>
      <c r="AN105" s="102"/>
      <c r="AO105" s="140"/>
      <c r="AP105" s="90"/>
      <c r="AQ105" s="461"/>
    </row>
    <row r="106" spans="1:43" ht="15.95" customHeight="1" thickBot="1" x14ac:dyDescent="0.25">
      <c r="A106" s="22" t="s">
        <v>62</v>
      </c>
      <c r="B106" s="8"/>
      <c r="C106" s="8"/>
      <c r="D106" s="8"/>
      <c r="E106" s="9"/>
      <c r="F106" s="11">
        <f>IF(SUM($F$105:$H$105)&gt;0,F105/(SUM($F$105:$H$105)),0)</f>
        <v>0.4453747626802827</v>
      </c>
      <c r="G106" s="11">
        <f>IF(SUM($F$105:$H$105)&gt;0,G105/(SUM($F$105:$H$105)),0)</f>
        <v>0.18860086723821373</v>
      </c>
      <c r="H106" s="20">
        <f>IF(SUM($F$105:$H$105)&gt;0,H105/(SUM($F$105:$H$105)),0)</f>
        <v>0.36602437008150357</v>
      </c>
      <c r="I106" s="91">
        <f>IF(I103=0,0,I104/I103)</f>
        <v>5.0032961715177953E-6</v>
      </c>
      <c r="J106" s="92">
        <f t="shared" ref="J106:AH106" si="31">IF(J103=0,0,J104/J103)</f>
        <v>0</v>
      </c>
      <c r="K106" s="92">
        <f t="shared" si="31"/>
        <v>0</v>
      </c>
      <c r="L106" s="92">
        <f t="shared" si="31"/>
        <v>0</v>
      </c>
      <c r="M106" s="92">
        <f t="shared" si="31"/>
        <v>0</v>
      </c>
      <c r="N106" s="92">
        <f t="shared" si="31"/>
        <v>0</v>
      </c>
      <c r="O106" s="92">
        <f t="shared" si="31"/>
        <v>0</v>
      </c>
      <c r="P106" s="92">
        <f t="shared" si="31"/>
        <v>0</v>
      </c>
      <c r="Q106" s="92">
        <f t="shared" si="31"/>
        <v>0</v>
      </c>
      <c r="R106" s="92">
        <f t="shared" si="31"/>
        <v>0</v>
      </c>
      <c r="S106" s="92">
        <f t="shared" si="31"/>
        <v>0</v>
      </c>
      <c r="T106" s="92">
        <f t="shared" si="31"/>
        <v>0</v>
      </c>
      <c r="U106" s="117">
        <f t="shared" si="31"/>
        <v>0</v>
      </c>
      <c r="V106" s="92">
        <f t="shared" si="31"/>
        <v>0</v>
      </c>
      <c r="W106" s="92">
        <f t="shared" si="31"/>
        <v>0</v>
      </c>
      <c r="X106" s="92">
        <f t="shared" si="31"/>
        <v>0</v>
      </c>
      <c r="Y106" s="92">
        <f t="shared" si="31"/>
        <v>0</v>
      </c>
      <c r="Z106" s="92">
        <f t="shared" si="31"/>
        <v>0</v>
      </c>
      <c r="AA106" s="92">
        <f t="shared" si="31"/>
        <v>0</v>
      </c>
      <c r="AB106" s="92">
        <f t="shared" si="31"/>
        <v>5.5355617216792632E-11</v>
      </c>
      <c r="AC106" s="92">
        <f t="shared" si="31"/>
        <v>0</v>
      </c>
      <c r="AD106" s="92">
        <f t="shared" si="31"/>
        <v>1.2508694696319902E-7</v>
      </c>
      <c r="AE106" s="117">
        <f t="shared" si="31"/>
        <v>0</v>
      </c>
      <c r="AF106" s="92">
        <f t="shared" si="31"/>
        <v>0</v>
      </c>
      <c r="AG106" s="92">
        <f t="shared" si="31"/>
        <v>6.406894211948603E-4</v>
      </c>
      <c r="AH106" s="117">
        <f t="shared" si="31"/>
        <v>4.1972095661065951E-3</v>
      </c>
      <c r="AI106" s="92">
        <f>IF((AI104+AJ104+AK104)&gt;0,AI104/(AI104+AJ104+AK104),0)</f>
        <v>1</v>
      </c>
      <c r="AJ106" s="92">
        <f>IF((AI104+AJ104+AK104)&gt;0,AJ104/(AI104+AJ104+AK104),0)</f>
        <v>0</v>
      </c>
      <c r="AK106" s="117">
        <f>IF((AI104+AJ104+AK104)&gt;0,AK104/(AI104+AJ104+AK104),0)</f>
        <v>0</v>
      </c>
      <c r="AL106" s="92">
        <f>IF(G104&gt;0,AL104/G104,0)</f>
        <v>8.4377504957178408E-3</v>
      </c>
      <c r="AM106" s="173" t="s">
        <v>156</v>
      </c>
      <c r="AN106" s="117"/>
      <c r="AO106" s="148"/>
      <c r="AP106" s="92"/>
      <c r="AQ106" s="462"/>
    </row>
    <row r="107" spans="1:43" ht="15.95" customHeight="1" x14ac:dyDescent="0.2">
      <c r="A107" s="21" t="s">
        <v>92</v>
      </c>
      <c r="B107" s="54"/>
      <c r="C107" s="54"/>
      <c r="D107" s="54"/>
      <c r="E107" s="58"/>
      <c r="F107" s="59">
        <f>E10</f>
        <v>168638.82750000001</v>
      </c>
      <c r="G107" s="59">
        <f>E11</f>
        <v>281064.71250000002</v>
      </c>
      <c r="H107" s="60">
        <f>E12</f>
        <v>49967.060000000005</v>
      </c>
      <c r="I107" s="93" t="s">
        <v>239</v>
      </c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118"/>
      <c r="V107" s="94"/>
      <c r="W107" s="94"/>
      <c r="X107" s="94"/>
      <c r="Y107" s="94"/>
      <c r="Z107" s="94"/>
      <c r="AA107" s="94"/>
      <c r="AB107" s="94"/>
      <c r="AC107" s="94"/>
      <c r="AD107" s="94"/>
      <c r="AE107" s="118"/>
      <c r="AF107" s="94"/>
      <c r="AG107" s="94"/>
      <c r="AH107" s="118"/>
      <c r="AI107" s="94"/>
      <c r="AJ107" s="94"/>
      <c r="AK107" s="118"/>
      <c r="AL107" s="94"/>
      <c r="AM107" s="94"/>
      <c r="AN107" s="118"/>
      <c r="AO107" s="149"/>
      <c r="AP107" s="94"/>
      <c r="AQ107" s="463"/>
    </row>
    <row r="108" spans="1:43" ht="15.95" customHeight="1" x14ac:dyDescent="0.2">
      <c r="A108" s="10" t="s">
        <v>93</v>
      </c>
      <c r="B108" s="7"/>
      <c r="C108" s="7"/>
      <c r="D108" s="7"/>
      <c r="E108" s="15"/>
      <c r="F108" s="393">
        <f>F104-E10</f>
        <v>-168452.2479761905</v>
      </c>
      <c r="G108" s="393">
        <f>G104-E11</f>
        <v>-280985.70250000001</v>
      </c>
      <c r="H108" s="394">
        <f>H104-E12</f>
        <v>-49898.91</v>
      </c>
      <c r="I108" s="95">
        <f>I104/I12</f>
        <v>1.3500000000000001E-3</v>
      </c>
      <c r="J108" s="96" t="s">
        <v>98</v>
      </c>
      <c r="K108" s="96" t="s">
        <v>98</v>
      </c>
      <c r="L108" s="97">
        <f>L104/L12</f>
        <v>0</v>
      </c>
      <c r="M108" s="96" t="s">
        <v>98</v>
      </c>
      <c r="N108" s="97">
        <f>N104/N12</f>
        <v>0</v>
      </c>
      <c r="O108" s="97">
        <f>O104/O12</f>
        <v>0</v>
      </c>
      <c r="P108" s="96" t="s">
        <v>98</v>
      </c>
      <c r="Q108" s="97">
        <f>Q104/Q12</f>
        <v>0</v>
      </c>
      <c r="R108" s="97">
        <f>R104/R12</f>
        <v>0</v>
      </c>
      <c r="S108" s="97">
        <f>S104/S12</f>
        <v>0</v>
      </c>
      <c r="T108" s="96" t="s">
        <v>98</v>
      </c>
      <c r="U108" s="122">
        <f t="shared" ref="U108:AA108" si="32">U104/U12</f>
        <v>0</v>
      </c>
      <c r="V108" s="97">
        <f t="shared" si="32"/>
        <v>0</v>
      </c>
      <c r="W108" s="97">
        <f t="shared" si="32"/>
        <v>0</v>
      </c>
      <c r="X108" s="97">
        <f t="shared" si="32"/>
        <v>0</v>
      </c>
      <c r="Y108" s="97">
        <f t="shared" si="32"/>
        <v>0</v>
      </c>
      <c r="Z108" s="97">
        <f t="shared" si="32"/>
        <v>0</v>
      </c>
      <c r="AA108" s="97">
        <f t="shared" si="32"/>
        <v>0</v>
      </c>
      <c r="AB108" s="96" t="s">
        <v>98</v>
      </c>
      <c r="AC108" s="97">
        <f t="shared" ref="AC108:AH108" si="33">AC104/AC12</f>
        <v>0</v>
      </c>
      <c r="AD108" s="97">
        <f t="shared" si="33"/>
        <v>7.3372229813664601E-5</v>
      </c>
      <c r="AE108" s="122">
        <f t="shared" si="33"/>
        <v>0</v>
      </c>
      <c r="AF108" s="97">
        <f t="shared" si="33"/>
        <v>0</v>
      </c>
      <c r="AG108" s="97">
        <f t="shared" si="33"/>
        <v>0.1094857142857143</v>
      </c>
      <c r="AH108" s="122">
        <f t="shared" si="33"/>
        <v>1.8875</v>
      </c>
      <c r="AI108" s="97"/>
      <c r="AJ108" s="97"/>
      <c r="AK108" s="122"/>
      <c r="AL108" s="97"/>
      <c r="AM108" s="97"/>
      <c r="AN108" s="122"/>
      <c r="AO108" s="150"/>
      <c r="AP108" s="97"/>
      <c r="AQ108" s="464"/>
    </row>
    <row r="109" spans="1:43" ht="15.95" customHeight="1" thickBot="1" x14ac:dyDescent="0.25">
      <c r="A109" s="22" t="s">
        <v>94</v>
      </c>
      <c r="B109" s="8"/>
      <c r="C109" s="8"/>
      <c r="D109" s="8"/>
      <c r="E109" s="395">
        <f>E105-C9</f>
        <v>-2246863.9438095242</v>
      </c>
      <c r="F109" s="396">
        <f>F105-C10</f>
        <v>-673808.99190476199</v>
      </c>
      <c r="G109" s="396">
        <f>G105-C11</f>
        <v>-1123942.81</v>
      </c>
      <c r="H109" s="397">
        <f>H105-C12</f>
        <v>-449090.19000000006</v>
      </c>
      <c r="I109" s="98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119"/>
      <c r="V109" s="99"/>
      <c r="W109" s="99"/>
      <c r="X109" s="99"/>
      <c r="Y109" s="99"/>
      <c r="Z109" s="99"/>
      <c r="AA109" s="99"/>
      <c r="AB109" s="99"/>
      <c r="AC109" s="99"/>
      <c r="AD109" s="99"/>
      <c r="AE109" s="119"/>
      <c r="AF109" s="99"/>
      <c r="AG109" s="99"/>
      <c r="AH109" s="119"/>
      <c r="AI109" s="99"/>
      <c r="AJ109" s="99"/>
      <c r="AK109" s="119"/>
      <c r="AL109" s="99"/>
      <c r="AM109" s="99"/>
      <c r="AN109" s="119"/>
      <c r="AO109" s="151"/>
      <c r="AP109" s="99"/>
      <c r="AQ109" s="465"/>
    </row>
    <row r="110" spans="1:43" ht="15.95" customHeight="1" x14ac:dyDescent="0.2">
      <c r="A110" s="421" t="s">
        <v>200</v>
      </c>
      <c r="B110" s="422"/>
      <c r="C110" s="423"/>
      <c r="D110" s="424"/>
      <c r="E110" s="500" t="s">
        <v>66</v>
      </c>
      <c r="F110" s="501"/>
      <c r="G110" s="501"/>
      <c r="H110" s="501"/>
      <c r="I110" s="501"/>
      <c r="J110" s="501"/>
      <c r="K110" s="425"/>
    </row>
    <row r="111" spans="1:43" ht="15.95" customHeight="1" x14ac:dyDescent="0.2">
      <c r="A111" s="426" t="s">
        <v>241</v>
      </c>
      <c r="B111" s="427"/>
      <c r="C111" s="428"/>
      <c r="D111" s="429"/>
      <c r="E111" s="502"/>
      <c r="F111" s="503"/>
      <c r="G111" s="503"/>
      <c r="H111" s="503"/>
      <c r="I111" s="503"/>
      <c r="J111" s="503"/>
      <c r="K111" s="430"/>
    </row>
    <row r="112" spans="1:43" ht="15.95" customHeight="1" thickBot="1" x14ac:dyDescent="0.25">
      <c r="A112" s="431" t="s">
        <v>301</v>
      </c>
      <c r="B112" s="432"/>
      <c r="C112" s="433"/>
      <c r="D112" s="434"/>
      <c r="E112" s="435" t="s">
        <v>221</v>
      </c>
      <c r="F112" s="436"/>
      <c r="G112" s="436"/>
      <c r="H112" s="436"/>
      <c r="I112" s="436"/>
      <c r="J112" s="436"/>
      <c r="K112" s="437"/>
    </row>
  </sheetData>
  <sheetProtection password="9687" sheet="1" objects="1" scenarios="1" selectLockedCells="1"/>
  <dataConsolidate/>
  <mergeCells count="11">
    <mergeCell ref="J3:K3"/>
    <mergeCell ref="L3:M3"/>
    <mergeCell ref="A1:B1"/>
    <mergeCell ref="E110:J111"/>
    <mergeCell ref="H3:I3"/>
    <mergeCell ref="L1:M1"/>
    <mergeCell ref="H1:I1"/>
    <mergeCell ref="J1:K1"/>
    <mergeCell ref="H2:I2"/>
    <mergeCell ref="J2:K2"/>
    <mergeCell ref="L2:M2"/>
  </mergeCells>
  <phoneticPr fontId="0" type="noConversion"/>
  <conditionalFormatting sqref="AO81:AP88 AO15:AP22 AO26:AP33 AO37:AP44 AO48:AP55 AO59:AP66 AO70:AP77 AO92:AP99">
    <cfRule type="cellIs" dxfId="19" priority="2" stopIfTrue="1" operator="equal">
      <formula>0</formula>
    </cfRule>
  </conditionalFormatting>
  <conditionalFormatting sqref="I108 L108 N108:O108 Q108:S108 U108:AA108 AC108:AP108">
    <cfRule type="cellIs" dxfId="18" priority="3" stopIfTrue="1" operator="greaterThan">
      <formula>1</formula>
    </cfRule>
  </conditionalFormatting>
  <conditionalFormatting sqref="AM106:AP106 AO14:AP14 I106:AH106 I14:AH14">
    <cfRule type="cellIs" dxfId="17" priority="4" stopIfTrue="1" operator="lessThan">
      <formula>0.7</formula>
    </cfRule>
  </conditionalFormatting>
  <conditionalFormatting sqref="AL14 AI14">
    <cfRule type="cellIs" dxfId="16" priority="5" stopIfTrue="1" operator="greaterThanOrEqual">
      <formula>0.5</formula>
    </cfRule>
  </conditionalFormatting>
  <conditionalFormatting sqref="F108:H108 E109">
    <cfRule type="cellIs" dxfId="15" priority="6" stopIfTrue="1" operator="greaterThanOrEqual">
      <formula>0</formula>
    </cfRule>
    <cfRule type="cellIs" dxfId="14" priority="7" stopIfTrue="1" operator="lessThan">
      <formula>0</formula>
    </cfRule>
  </conditionalFormatting>
  <conditionalFormatting sqref="F109:H109">
    <cfRule type="cellIs" dxfId="13" priority="8" stopIfTrue="1" operator="greaterThanOrEqual">
      <formula>0</formula>
    </cfRule>
    <cfRule type="cellIs" dxfId="12" priority="9" stopIfTrue="1" operator="lessThan">
      <formula>0</formula>
    </cfRule>
  </conditionalFormatting>
  <conditionalFormatting sqref="B9">
    <cfRule type="cellIs" dxfId="11" priority="10" stopIfTrue="1" operator="notEqual">
      <formula>1</formula>
    </cfRule>
  </conditionalFormatting>
  <conditionalFormatting sqref="AI106 AL106">
    <cfRule type="cellIs" dxfId="10" priority="11" stopIfTrue="1" operator="greaterThanOrEqual">
      <formula>0.33</formula>
    </cfRule>
  </conditionalFormatting>
  <conditionalFormatting sqref="B14">
    <cfRule type="cellIs" dxfId="9" priority="12" stopIfTrue="1" operator="notEqual">
      <formula>1</formula>
    </cfRule>
  </conditionalFormatting>
  <conditionalFormatting sqref="H5:H8">
    <cfRule type="expression" dxfId="8" priority="13" stopIfTrue="1">
      <formula>ISNUMBER($C$6)</formula>
    </cfRule>
  </conditionalFormatting>
  <conditionalFormatting sqref="J5:J8">
    <cfRule type="expression" dxfId="7" priority="14" stopIfTrue="1">
      <formula>ISNUMBER($C$6)</formula>
    </cfRule>
  </conditionalFormatting>
  <conditionalFormatting sqref="AQ108">
    <cfRule type="cellIs" dxfId="6" priority="1" stopIfTrue="1" operator="greaterThan">
      <formula>1</formula>
    </cfRule>
  </conditionalFormatting>
  <hyperlinks>
    <hyperlink ref="Q9" r:id="rId1"/>
    <hyperlink ref="Q11" r:id="rId2"/>
    <hyperlink ref="E110:H111" r:id="rId3" display="TRUE-NATURAL-BODYBUILDING.COM"/>
  </hyperlinks>
  <pageMargins left="0.75" right="0.75" top="1" bottom="1" header="0.5" footer="0.5"/>
  <pageSetup paperSize="9" orientation="portrait" r:id="rId4"/>
  <headerFooter alignWithMargins="0"/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7" name="Drop Down 1">
              <controlPr locked="0" defaultSize="0" autoLine="0" autoPict="0">
                <anchor moveWithCells="1">
                  <from>
                    <xdr:col>1</xdr:col>
                    <xdr:colOff>0</xdr:colOff>
                    <xdr:row>14</xdr:row>
                    <xdr:rowOff>0</xdr:rowOff>
                  </from>
                  <to>
                    <xdr:col>2</xdr:col>
                    <xdr:colOff>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8" name="Drop Down 9">
              <controlPr locked="0" defaultSize="0" autoLine="0" autoPict="0">
                <anchor moveWithCells="1">
                  <from>
                    <xdr:col>1</xdr:col>
                    <xdr:colOff>0</xdr:colOff>
                    <xdr:row>25</xdr:row>
                    <xdr:rowOff>0</xdr:rowOff>
                  </from>
                  <to>
                    <xdr:col>2</xdr:col>
                    <xdr:colOff>0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9" name="Drop Down 10">
              <controlPr locked="0" defaultSize="0" autoLine="0" autoPict="0">
                <anchor moveWithCells="1">
                  <from>
                    <xdr:col>1</xdr:col>
                    <xdr:colOff>0</xdr:colOff>
                    <xdr:row>26</xdr:row>
                    <xdr:rowOff>0</xdr:rowOff>
                  </from>
                  <to>
                    <xdr:col>2</xdr:col>
                    <xdr:colOff>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0" name="Drop Down 11">
              <controlPr locked="0" defaultSize="0" autoLine="0" autoPict="0">
                <anchor moveWithCells="1">
                  <from>
                    <xdr:col>1</xdr:col>
                    <xdr:colOff>0</xdr:colOff>
                    <xdr:row>27</xdr:row>
                    <xdr:rowOff>0</xdr:rowOff>
                  </from>
                  <to>
                    <xdr:col>2</xdr:col>
                    <xdr:colOff>0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1" name="Drop Down 12">
              <controlPr locked="0" defaultSize="0" autoLine="0" autoPict="0">
                <anchor moveWithCells="1">
                  <from>
                    <xdr:col>1</xdr:col>
                    <xdr:colOff>0</xdr:colOff>
                    <xdr:row>28</xdr:row>
                    <xdr:rowOff>0</xdr:rowOff>
                  </from>
                  <to>
                    <xdr:col>2</xdr:col>
                    <xdr:colOff>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12" name="Drop Down 17">
              <controlPr locked="0" defaultSize="0" autoLine="0" autoPict="0">
                <anchor moveWithCells="1">
                  <from>
                    <xdr:col>1</xdr:col>
                    <xdr:colOff>0</xdr:colOff>
                    <xdr:row>36</xdr:row>
                    <xdr:rowOff>0</xdr:rowOff>
                  </from>
                  <to>
                    <xdr:col>2</xdr:col>
                    <xdr:colOff>0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13" name="Drop Down 18">
              <controlPr locked="0" defaultSize="0" autoLine="0" autoPict="0">
                <anchor moveWithCells="1">
                  <from>
                    <xdr:col>1</xdr:col>
                    <xdr:colOff>0</xdr:colOff>
                    <xdr:row>37</xdr:row>
                    <xdr:rowOff>0</xdr:rowOff>
                  </from>
                  <to>
                    <xdr:col>2</xdr:col>
                    <xdr:colOff>0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14" name="Drop Down 19">
              <controlPr locked="0" defaultSize="0" autoLine="0" autoPict="0">
                <anchor moveWithCells="1">
                  <from>
                    <xdr:col>1</xdr:col>
                    <xdr:colOff>0</xdr:colOff>
                    <xdr:row>38</xdr:row>
                    <xdr:rowOff>0</xdr:rowOff>
                  </from>
                  <to>
                    <xdr:col>2</xdr:col>
                    <xdr:colOff>0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15" name="Drop Down 20">
              <controlPr locked="0" defaultSize="0" autoLine="0" autoPict="0">
                <anchor moveWithCells="1">
                  <from>
                    <xdr:col>1</xdr:col>
                    <xdr:colOff>0</xdr:colOff>
                    <xdr:row>39</xdr:row>
                    <xdr:rowOff>0</xdr:rowOff>
                  </from>
                  <to>
                    <xdr:col>2</xdr:col>
                    <xdr:colOff>0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16" name="Drop Down 21">
              <controlPr locked="0" defaultSize="0" autoLine="0" autoPict="0">
                <anchor moveWithCells="1">
                  <from>
                    <xdr:col>1</xdr:col>
                    <xdr:colOff>0</xdr:colOff>
                    <xdr:row>40</xdr:row>
                    <xdr:rowOff>0</xdr:rowOff>
                  </from>
                  <to>
                    <xdr:col>2</xdr:col>
                    <xdr:colOff>0</xdr:colOff>
                    <xdr:row>41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17" name="Drop Down 25">
              <controlPr locked="0" defaultSize="0" autoLine="0" autoPict="0">
                <anchor moveWithCells="1">
                  <from>
                    <xdr:col>1</xdr:col>
                    <xdr:colOff>0</xdr:colOff>
                    <xdr:row>47</xdr:row>
                    <xdr:rowOff>0</xdr:rowOff>
                  </from>
                  <to>
                    <xdr:col>2</xdr:col>
                    <xdr:colOff>0</xdr:colOff>
                    <xdr:row>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18" name="Drop Down 26">
              <controlPr locked="0" defaultSize="0" autoLine="0" autoPict="0">
                <anchor moveWithCells="1">
                  <from>
                    <xdr:col>1</xdr:col>
                    <xdr:colOff>0</xdr:colOff>
                    <xdr:row>48</xdr:row>
                    <xdr:rowOff>0</xdr:rowOff>
                  </from>
                  <to>
                    <xdr:col>2</xdr:col>
                    <xdr:colOff>0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19" name="Drop Down 27">
              <controlPr locked="0" defaultSize="0" autoLine="0" autoPict="0">
                <anchor moveWithCells="1">
                  <from>
                    <xdr:col>1</xdr:col>
                    <xdr:colOff>0</xdr:colOff>
                    <xdr:row>49</xdr:row>
                    <xdr:rowOff>0</xdr:rowOff>
                  </from>
                  <to>
                    <xdr:col>2</xdr:col>
                    <xdr:colOff>0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20" name="Drop Down 28">
              <controlPr locked="0" defaultSize="0" autoLine="0" autoPict="0">
                <anchor moveWithCells="1">
                  <from>
                    <xdr:col>1</xdr:col>
                    <xdr:colOff>0</xdr:colOff>
                    <xdr:row>50</xdr:row>
                    <xdr:rowOff>0</xdr:rowOff>
                  </from>
                  <to>
                    <xdr:col>2</xdr:col>
                    <xdr:colOff>0</xdr:colOff>
                    <xdr:row>51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21" name="Drop Down 29">
              <controlPr locked="0" defaultSize="0" autoLine="0" autoPict="0">
                <anchor moveWithCells="1">
                  <from>
                    <xdr:col>1</xdr:col>
                    <xdr:colOff>0</xdr:colOff>
                    <xdr:row>51</xdr:row>
                    <xdr:rowOff>0</xdr:rowOff>
                  </from>
                  <to>
                    <xdr:col>2</xdr:col>
                    <xdr:colOff>0</xdr:colOff>
                    <xdr:row>52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22" name="Drop Down 33">
              <controlPr locked="0" defaultSize="0" autoLine="0" autoPict="0">
                <anchor moveWithCells="1">
                  <from>
                    <xdr:col>1</xdr:col>
                    <xdr:colOff>0</xdr:colOff>
                    <xdr:row>69</xdr:row>
                    <xdr:rowOff>0</xdr:rowOff>
                  </from>
                  <to>
                    <xdr:col>2</xdr:col>
                    <xdr:colOff>0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23" name="Drop Down 34">
              <controlPr locked="0" defaultSize="0" autoLine="0" autoPict="0">
                <anchor moveWithCells="1">
                  <from>
                    <xdr:col>1</xdr:col>
                    <xdr:colOff>0</xdr:colOff>
                    <xdr:row>70</xdr:row>
                    <xdr:rowOff>0</xdr:rowOff>
                  </from>
                  <to>
                    <xdr:col>2</xdr:col>
                    <xdr:colOff>0</xdr:colOff>
                    <xdr:row>71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24" name="Drop Down 35">
              <controlPr locked="0" defaultSize="0" autoLine="0" autoPict="0">
                <anchor moveWithCells="1">
                  <from>
                    <xdr:col>1</xdr:col>
                    <xdr:colOff>0</xdr:colOff>
                    <xdr:row>71</xdr:row>
                    <xdr:rowOff>0</xdr:rowOff>
                  </from>
                  <to>
                    <xdr:col>2</xdr:col>
                    <xdr:colOff>0</xdr:colOff>
                    <xdr:row>72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25" name="Drop Down 36">
              <controlPr locked="0" defaultSize="0" autoLine="0" autoPict="0">
                <anchor moveWithCells="1">
                  <from>
                    <xdr:col>1</xdr:col>
                    <xdr:colOff>0</xdr:colOff>
                    <xdr:row>72</xdr:row>
                    <xdr:rowOff>0</xdr:rowOff>
                  </from>
                  <to>
                    <xdr:col>2</xdr:col>
                    <xdr:colOff>0</xdr:colOff>
                    <xdr:row>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26" name="Drop Down 37">
              <controlPr locked="0" defaultSize="0" autoLine="0" autoPict="0">
                <anchor moveWithCells="1">
                  <from>
                    <xdr:col>1</xdr:col>
                    <xdr:colOff>0</xdr:colOff>
                    <xdr:row>73</xdr:row>
                    <xdr:rowOff>0</xdr:rowOff>
                  </from>
                  <to>
                    <xdr:col>2</xdr:col>
                    <xdr:colOff>0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27" name="Drop Down 89">
              <controlPr locked="0" defaultSize="0" autoLine="0" autoPict="0">
                <anchor moveWithCells="1">
                  <from>
                    <xdr:col>1</xdr:col>
                    <xdr:colOff>0</xdr:colOff>
                    <xdr:row>80</xdr:row>
                    <xdr:rowOff>0</xdr:rowOff>
                  </from>
                  <to>
                    <xdr:col>2</xdr:col>
                    <xdr:colOff>0</xdr:colOff>
                    <xdr:row>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0" r:id="rId28" name="Drop Down 98">
              <controlPr locked="0" defaultSize="0" autoLine="0" autoPict="0">
                <anchor moveWithCells="1">
                  <from>
                    <xdr:col>1</xdr:col>
                    <xdr:colOff>0</xdr:colOff>
                    <xdr:row>81</xdr:row>
                    <xdr:rowOff>0</xdr:rowOff>
                  </from>
                  <to>
                    <xdr:col>2</xdr:col>
                    <xdr:colOff>0</xdr:colOff>
                    <xdr:row>82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1" r:id="rId29" name="Drop Down 99">
              <controlPr locked="0" defaultSize="0" autoLine="0" autoPict="0">
                <anchor moveWithCells="1">
                  <from>
                    <xdr:col>1</xdr:col>
                    <xdr:colOff>0</xdr:colOff>
                    <xdr:row>82</xdr:row>
                    <xdr:rowOff>0</xdr:rowOff>
                  </from>
                  <to>
                    <xdr:col>2</xdr:col>
                    <xdr:colOff>0</xdr:colOff>
                    <xdr:row>83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2" r:id="rId30" name="Drop Down 100">
              <controlPr locked="0" defaultSize="0" autoLine="0" autoPict="0">
                <anchor moveWithCells="1">
                  <from>
                    <xdr:col>1</xdr:col>
                    <xdr:colOff>0</xdr:colOff>
                    <xdr:row>83</xdr:row>
                    <xdr:rowOff>0</xdr:rowOff>
                  </from>
                  <to>
                    <xdr:col>2</xdr:col>
                    <xdr:colOff>0</xdr:colOff>
                    <xdr:row>84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3" r:id="rId31" name="Drop Down 101">
              <controlPr locked="0" defaultSize="0" autoLine="0" autoPict="0">
                <anchor moveWithCells="1">
                  <from>
                    <xdr:col>1</xdr:col>
                    <xdr:colOff>0</xdr:colOff>
                    <xdr:row>84</xdr:row>
                    <xdr:rowOff>0</xdr:rowOff>
                  </from>
                  <to>
                    <xdr:col>2</xdr:col>
                    <xdr:colOff>0</xdr:colOff>
                    <xdr:row>85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" r:id="rId32" name="Drop Down 106">
              <controlPr locked="0" defaultSize="0" autoLine="0" autoPict="0">
                <anchor moveWithCells="1">
                  <from>
                    <xdr:col>1</xdr:col>
                    <xdr:colOff>0</xdr:colOff>
                    <xdr:row>15</xdr:row>
                    <xdr:rowOff>0</xdr:rowOff>
                  </from>
                  <to>
                    <xdr:col>2</xdr:col>
                    <xdr:colOff>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1" r:id="rId33" name="Drop Down 149">
              <controlPr locked="0" defaultSize="0" autoLine="0" autoPict="0">
                <anchor moveWithCells="1">
                  <from>
                    <xdr:col>1</xdr:col>
                    <xdr:colOff>0</xdr:colOff>
                    <xdr:row>58</xdr:row>
                    <xdr:rowOff>0</xdr:rowOff>
                  </from>
                  <to>
                    <xdr:col>2</xdr:col>
                    <xdr:colOff>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2" r:id="rId34" name="Drop Down 150">
              <controlPr locked="0" defaultSize="0" autoLine="0" autoPict="0">
                <anchor moveWithCells="1">
                  <from>
                    <xdr:col>1</xdr:col>
                    <xdr:colOff>0</xdr:colOff>
                    <xdr:row>59</xdr:row>
                    <xdr:rowOff>0</xdr:rowOff>
                  </from>
                  <to>
                    <xdr:col>2</xdr:col>
                    <xdr:colOff>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3" r:id="rId35" name="Drop Down 151">
              <controlPr locked="0" defaultSize="0" autoLine="0" autoPict="0">
                <anchor moveWithCells="1">
                  <from>
                    <xdr:col>1</xdr:col>
                    <xdr:colOff>0</xdr:colOff>
                    <xdr:row>60</xdr:row>
                    <xdr:rowOff>0</xdr:rowOff>
                  </from>
                  <to>
                    <xdr:col>2</xdr:col>
                    <xdr:colOff>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4" r:id="rId36" name="Drop Down 152">
              <controlPr locked="0" defaultSize="0" autoLine="0" autoPict="0">
                <anchor moveWithCells="1">
                  <from>
                    <xdr:col>1</xdr:col>
                    <xdr:colOff>0</xdr:colOff>
                    <xdr:row>61</xdr:row>
                    <xdr:rowOff>0</xdr:rowOff>
                  </from>
                  <to>
                    <xdr:col>2</xdr:col>
                    <xdr:colOff>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5" r:id="rId37" name="Drop Down 153">
              <controlPr locked="0" defaultSize="0" autoLine="0" autoPict="0">
                <anchor moveWithCells="1">
                  <from>
                    <xdr:col>1</xdr:col>
                    <xdr:colOff>0</xdr:colOff>
                    <xdr:row>62</xdr:row>
                    <xdr:rowOff>0</xdr:rowOff>
                  </from>
                  <to>
                    <xdr:col>2</xdr:col>
                    <xdr:colOff>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8" r:id="rId38" name="Drop Down 156">
              <controlPr locked="0" defaultSize="0" autoLine="0" autoPict="0">
                <anchor moveWithCells="1">
                  <from>
                    <xdr:col>1</xdr:col>
                    <xdr:colOff>0</xdr:colOff>
                    <xdr:row>29</xdr:row>
                    <xdr:rowOff>0</xdr:rowOff>
                  </from>
                  <to>
                    <xdr:col>2</xdr:col>
                    <xdr:colOff>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6" r:id="rId39" name="Drop Down 164">
              <controlPr locked="0" defaultSize="0" autoLine="0" autoPict="0">
                <anchor moveWithCells="1">
                  <from>
                    <xdr:col>1</xdr:col>
                    <xdr:colOff>0</xdr:colOff>
                    <xdr:row>30</xdr:row>
                    <xdr:rowOff>0</xdr:rowOff>
                  </from>
                  <to>
                    <xdr:col>2</xdr:col>
                    <xdr:colOff>0</xdr:colOff>
                    <xdr:row>31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8" r:id="rId40" name="Drop Down 166">
              <controlPr locked="0" defaultSize="0" autoLine="0" autoPict="0">
                <anchor moveWithCells="1">
                  <from>
                    <xdr:col>1</xdr:col>
                    <xdr:colOff>0</xdr:colOff>
                    <xdr:row>31</xdr:row>
                    <xdr:rowOff>0</xdr:rowOff>
                  </from>
                  <to>
                    <xdr:col>2</xdr:col>
                    <xdr:colOff>0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9" r:id="rId41" name="Drop Down 167">
              <controlPr locked="0" defaultSize="0" autoLine="0" autoPict="0">
                <anchor moveWithCells="1">
                  <from>
                    <xdr:col>1</xdr:col>
                    <xdr:colOff>0</xdr:colOff>
                    <xdr:row>41</xdr:row>
                    <xdr:rowOff>0</xdr:rowOff>
                  </from>
                  <to>
                    <xdr:col>2</xdr:col>
                    <xdr:colOff>0</xdr:colOff>
                    <xdr:row>42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1" r:id="rId42" name="Drop Down 169">
              <controlPr locked="0" defaultSize="0" autoLine="0" autoPict="0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2</xdr:col>
                    <xdr:colOff>0</xdr:colOff>
                    <xdr:row>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2" r:id="rId43" name="Drop Down 170">
              <controlPr locked="0" defaultSize="0" autoLine="0" autoPict="0">
                <anchor moveWithCells="1">
                  <from>
                    <xdr:col>1</xdr:col>
                    <xdr:colOff>0</xdr:colOff>
                    <xdr:row>52</xdr:row>
                    <xdr:rowOff>0</xdr:rowOff>
                  </from>
                  <to>
                    <xdr:col>2</xdr:col>
                    <xdr:colOff>0</xdr:colOff>
                    <xdr:row>53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6" r:id="rId44" name="Drop Down 184">
              <controlPr locked="0" defaultSize="0" autoLine="0" autoPict="0">
                <anchor moveWithCells="1">
                  <from>
                    <xdr:col>1</xdr:col>
                    <xdr:colOff>0</xdr:colOff>
                    <xdr:row>85</xdr:row>
                    <xdr:rowOff>0</xdr:rowOff>
                  </from>
                  <to>
                    <xdr:col>2</xdr:col>
                    <xdr:colOff>0</xdr:colOff>
                    <xdr:row>86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7" r:id="rId45" name="Drop Down 185">
              <controlPr locked="0" defaultSize="0" autoLine="0" autoPict="0">
                <anchor moveWithCells="1">
                  <from>
                    <xdr:col>1</xdr:col>
                    <xdr:colOff>0</xdr:colOff>
                    <xdr:row>86</xdr:row>
                    <xdr:rowOff>0</xdr:rowOff>
                  </from>
                  <to>
                    <xdr:col>2</xdr:col>
                    <xdr:colOff>0</xdr:colOff>
                    <xdr:row>87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8" r:id="rId46" name="Drop Down 186">
              <controlPr locked="0" defaultSize="0" autoLine="0" autoPict="0">
                <anchor moveWithCells="1">
                  <from>
                    <xdr:col>1</xdr:col>
                    <xdr:colOff>0</xdr:colOff>
                    <xdr:row>87</xdr:row>
                    <xdr:rowOff>0</xdr:rowOff>
                  </from>
                  <to>
                    <xdr:col>2</xdr:col>
                    <xdr:colOff>0</xdr:colOff>
                    <xdr:row>88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9" r:id="rId47" name="Drop Down 187">
              <controlPr locked="0" defaultSize="0" autoLine="0" autoPict="0">
                <anchor moveWithCells="1">
                  <from>
                    <xdr:col>1</xdr:col>
                    <xdr:colOff>0</xdr:colOff>
                    <xdr:row>91</xdr:row>
                    <xdr:rowOff>0</xdr:rowOff>
                  </from>
                  <to>
                    <xdr:col>2</xdr:col>
                    <xdr:colOff>0</xdr:colOff>
                    <xdr:row>92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8" r:id="rId48" name="Drop Down 196">
              <controlPr locked="0" defaultSize="0" autoLine="0" autoPict="0">
                <anchor moveWithCells="1">
                  <from>
                    <xdr:col>1</xdr:col>
                    <xdr:colOff>0</xdr:colOff>
                    <xdr:row>92</xdr:row>
                    <xdr:rowOff>0</xdr:rowOff>
                  </from>
                  <to>
                    <xdr:col>2</xdr:col>
                    <xdr:colOff>0</xdr:colOff>
                    <xdr:row>93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9" r:id="rId49" name="Drop Down 197">
              <controlPr locked="0" defaultSize="0" autoLine="0" autoPict="0">
                <anchor moveWithCells="1">
                  <from>
                    <xdr:col>1</xdr:col>
                    <xdr:colOff>0</xdr:colOff>
                    <xdr:row>93</xdr:row>
                    <xdr:rowOff>0</xdr:rowOff>
                  </from>
                  <to>
                    <xdr:col>2</xdr:col>
                    <xdr:colOff>0</xdr:colOff>
                    <xdr:row>94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0" r:id="rId50" name="Drop Down 198">
              <controlPr locked="0" defaultSize="0" autoLine="0" autoPict="0">
                <anchor moveWithCells="1">
                  <from>
                    <xdr:col>1</xdr:col>
                    <xdr:colOff>0</xdr:colOff>
                    <xdr:row>94</xdr:row>
                    <xdr:rowOff>0</xdr:rowOff>
                  </from>
                  <to>
                    <xdr:col>2</xdr:col>
                    <xdr:colOff>0</xdr:colOff>
                    <xdr:row>95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1" r:id="rId51" name="Drop Down 199">
              <controlPr locked="0" defaultSize="0" autoLine="0" autoPict="0">
                <anchor moveWithCells="1">
                  <from>
                    <xdr:col>1</xdr:col>
                    <xdr:colOff>0</xdr:colOff>
                    <xdr:row>95</xdr:row>
                    <xdr:rowOff>0</xdr:rowOff>
                  </from>
                  <to>
                    <xdr:col>2</xdr:col>
                    <xdr:colOff>0</xdr:colOff>
                    <xdr:row>96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2" r:id="rId52" name="Drop Down 200">
              <controlPr locked="0" defaultSize="0" autoLine="0" autoPict="0">
                <anchor moveWithCells="1">
                  <from>
                    <xdr:col>1</xdr:col>
                    <xdr:colOff>0</xdr:colOff>
                    <xdr:row>96</xdr:row>
                    <xdr:rowOff>0</xdr:rowOff>
                  </from>
                  <to>
                    <xdr:col>2</xdr:col>
                    <xdr:colOff>0</xdr:colOff>
                    <xdr:row>97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3" r:id="rId53" name="Drop Down 201">
              <controlPr locked="0" defaultSize="0" autoLine="0" autoPict="0">
                <anchor moveWithCells="1">
                  <from>
                    <xdr:col>1</xdr:col>
                    <xdr:colOff>0</xdr:colOff>
                    <xdr:row>97</xdr:row>
                    <xdr:rowOff>0</xdr:rowOff>
                  </from>
                  <to>
                    <xdr:col>2</xdr:col>
                    <xdr:colOff>0</xdr:colOff>
                    <xdr:row>98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4" r:id="rId54" name="Drop Down 202">
              <controlPr locked="0" defaultSize="0" autoLine="0" autoPict="0">
                <anchor moveWithCells="1">
                  <from>
                    <xdr:col>1</xdr:col>
                    <xdr:colOff>0</xdr:colOff>
                    <xdr:row>98</xdr:row>
                    <xdr:rowOff>0</xdr:rowOff>
                  </from>
                  <to>
                    <xdr:col>2</xdr:col>
                    <xdr:colOff>0</xdr:colOff>
                    <xdr:row>99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4" r:id="rId55" name="Drop Down 272">
              <controlPr locked="0" defaultSize="0" autoLine="0" autoPict="0">
                <anchor moveWithCells="1">
                  <from>
                    <xdr:col>1</xdr:col>
                    <xdr:colOff>0</xdr:colOff>
                    <xdr:row>53</xdr:row>
                    <xdr:rowOff>0</xdr:rowOff>
                  </from>
                  <to>
                    <xdr:col>2</xdr:col>
                    <xdr:colOff>0</xdr:colOff>
                    <xdr:row>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" r:id="rId56" name="Drop Down 276">
              <controlPr locked="0" defaultSize="0" autoLine="0" autoPict="0">
                <anchor moveWithCells="1">
                  <from>
                    <xdr:col>1</xdr:col>
                    <xdr:colOff>0</xdr:colOff>
                    <xdr:row>54</xdr:row>
                    <xdr:rowOff>0</xdr:rowOff>
                  </from>
                  <to>
                    <xdr:col>2</xdr:col>
                    <xdr:colOff>0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2" r:id="rId57" name="Drop Down 280">
              <controlPr locked="0" defaultSize="0" autoLine="0" autoPict="0">
                <anchor moveWithCells="1">
                  <from>
                    <xdr:col>1</xdr:col>
                    <xdr:colOff>0</xdr:colOff>
                    <xdr:row>63</xdr:row>
                    <xdr:rowOff>0</xdr:rowOff>
                  </from>
                  <to>
                    <xdr:col>2</xdr:col>
                    <xdr:colOff>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3" r:id="rId58" name="Drop Down 281">
              <controlPr locked="0" defaultSize="0" autoLine="0" autoPict="0">
                <anchor moveWithCells="1">
                  <from>
                    <xdr:col>1</xdr:col>
                    <xdr:colOff>0</xdr:colOff>
                    <xdr:row>64</xdr:row>
                    <xdr:rowOff>0</xdr:rowOff>
                  </from>
                  <to>
                    <xdr:col>2</xdr:col>
                    <xdr:colOff>0</xdr:colOff>
                    <xdr:row>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4" r:id="rId59" name="Drop Down 282">
              <controlPr locked="0" defaultSize="0" autoLine="0" autoPict="0">
                <anchor moveWithCells="1">
                  <from>
                    <xdr:col>1</xdr:col>
                    <xdr:colOff>0</xdr:colOff>
                    <xdr:row>65</xdr:row>
                    <xdr:rowOff>0</xdr:rowOff>
                  </from>
                  <to>
                    <xdr:col>2</xdr:col>
                    <xdr:colOff>0</xdr:colOff>
                    <xdr:row>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5" r:id="rId60" name="Drop Down 283">
              <controlPr locked="0" defaultSize="0" autoLine="0" autoPict="0">
                <anchor moveWithCells="1">
                  <from>
                    <xdr:col>1</xdr:col>
                    <xdr:colOff>0</xdr:colOff>
                    <xdr:row>74</xdr:row>
                    <xdr:rowOff>0</xdr:rowOff>
                  </from>
                  <to>
                    <xdr:col>2</xdr:col>
                    <xdr:colOff>0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6" r:id="rId61" name="Drop Down 284">
              <controlPr locked="0" defaultSize="0" autoLine="0" autoPict="0">
                <anchor moveWithCells="1">
                  <from>
                    <xdr:col>1</xdr:col>
                    <xdr:colOff>0</xdr:colOff>
                    <xdr:row>75</xdr:row>
                    <xdr:rowOff>0</xdr:rowOff>
                  </from>
                  <to>
                    <xdr:col>2</xdr:col>
                    <xdr:colOff>0</xdr:colOff>
                    <xdr:row>76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7" r:id="rId62" name="Drop Down 285">
              <controlPr locked="0" defaultSize="0" autoLine="0" autoPict="0">
                <anchor moveWithCells="1">
                  <from>
                    <xdr:col>1</xdr:col>
                    <xdr:colOff>0</xdr:colOff>
                    <xdr:row>76</xdr:row>
                    <xdr:rowOff>0</xdr:rowOff>
                  </from>
                  <to>
                    <xdr:col>2</xdr:col>
                    <xdr:colOff>0</xdr:colOff>
                    <xdr:row>77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" r:id="rId63" name="Drop Down 107">
              <controlPr locked="0" defaultSize="0" autoLine="0" autoPict="0">
                <anchor moveWithCells="1">
                  <from>
                    <xdr:col>1</xdr:col>
                    <xdr:colOff>0</xdr:colOff>
                    <xdr:row>16</xdr:row>
                    <xdr:rowOff>0</xdr:rowOff>
                  </from>
                  <to>
                    <xdr:col>2</xdr:col>
                    <xdr:colOff>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" r:id="rId64" name="Drop Down 108">
              <controlPr locked="0" defaultSize="0" autoLine="0" autoPict="0">
                <anchor moveWithCells="1">
                  <from>
                    <xdr:col>1</xdr:col>
                    <xdr:colOff>0</xdr:colOff>
                    <xdr:row>17</xdr:row>
                    <xdr:rowOff>0</xdr:rowOff>
                  </from>
                  <to>
                    <xdr:col>2</xdr:col>
                    <xdr:colOff>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" r:id="rId65" name="Drop Down 109">
              <controlPr locked="0" defaultSize="0" autoLine="0" autoPict="0">
                <anchor moveWithCells="1">
                  <from>
                    <xdr:col>1</xdr:col>
                    <xdr:colOff>0</xdr:colOff>
                    <xdr:row>18</xdr:row>
                    <xdr:rowOff>0</xdr:rowOff>
                  </from>
                  <to>
                    <xdr:col>2</xdr:col>
                    <xdr:colOff>0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3" r:id="rId66" name="Drop Down 161">
              <controlPr locked="0" defaultSize="0" autoLine="0" autoPict="0">
                <anchor moveWithCells="1">
                  <from>
                    <xdr:col>1</xdr:col>
                    <xdr:colOff>0</xdr:colOff>
                    <xdr:row>19</xdr:row>
                    <xdr:rowOff>0</xdr:rowOff>
                  </from>
                  <to>
                    <xdr:col>2</xdr:col>
                    <xdr:colOff>0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5" r:id="rId67" name="Drop Down 163">
              <controlPr locked="0" defaultSize="0" autoLine="0" autoPict="0">
                <anchor moveWithCells="1">
                  <from>
                    <xdr:col>1</xdr:col>
                    <xdr:colOff>0</xdr:colOff>
                    <xdr:row>20</xdr:row>
                    <xdr:rowOff>0</xdr:rowOff>
                  </from>
                  <to>
                    <xdr:col>2</xdr:col>
                    <xdr:colOff>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4" r:id="rId68" name="Drop Down 162">
              <controlPr locked="0" defaultSize="0" autoLine="0" autoPict="0">
                <anchor moveWithCells="1">
                  <from>
                    <xdr:col>1</xdr:col>
                    <xdr:colOff>0</xdr:colOff>
                    <xdr:row>21</xdr:row>
                    <xdr:rowOff>0</xdr:rowOff>
                  </from>
                  <to>
                    <xdr:col>2</xdr:col>
                    <xdr:colOff>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7" r:id="rId69" name="Drop Down 165">
              <controlPr locked="0" defaultSize="0" autoLine="0" autoPict="0">
                <anchor moveWithCells="1">
                  <from>
                    <xdr:col>1</xdr:col>
                    <xdr:colOff>0</xdr:colOff>
                    <xdr:row>32</xdr:row>
                    <xdr:rowOff>0</xdr:rowOff>
                  </from>
                  <to>
                    <xdr:col>2</xdr:col>
                    <xdr:colOff>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0" r:id="rId70" name="Drop Down 168">
              <controlPr locked="0" defaultSize="0" autoLine="0" autoPict="0">
                <anchor moveWithCells="1">
                  <from>
                    <xdr:col>1</xdr:col>
                    <xdr:colOff>0</xdr:colOff>
                    <xdr:row>43</xdr:row>
                    <xdr:rowOff>0</xdr:rowOff>
                  </from>
                  <to>
                    <xdr:col>2</xdr:col>
                    <xdr:colOff>0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8" r:id="rId71" name="Drop Down 346">
              <controlPr locked="0" defaultSize="0" autoLine="0" autoPict="0">
                <anchor moveWithCells="1">
                  <from>
                    <xdr:col>1</xdr:col>
                    <xdr:colOff>0</xdr:colOff>
                    <xdr:row>8</xdr:row>
                    <xdr:rowOff>0</xdr:rowOff>
                  </from>
                  <to>
                    <xdr:col>2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7"/>
  <sheetViews>
    <sheetView tabSelected="1" topLeftCell="A40" zoomScaleNormal="100" workbookViewId="0">
      <selection activeCell="B25" sqref="B25"/>
    </sheetView>
  </sheetViews>
  <sheetFormatPr defaultColWidth="9" defaultRowHeight="12.75" x14ac:dyDescent="0.2"/>
  <cols>
    <col min="1" max="1" width="21" style="232" customWidth="1"/>
    <col min="2" max="2" width="27" style="232" customWidth="1"/>
    <col min="3" max="3" width="12.28515625" style="232" customWidth="1"/>
    <col min="4" max="4" width="10.140625" style="232" customWidth="1"/>
    <col min="5" max="5" width="11.7109375" style="232" customWidth="1"/>
    <col min="6" max="6" width="10.7109375" style="232" customWidth="1"/>
    <col min="7" max="7" width="10.140625" style="232" customWidth="1"/>
    <col min="8" max="8" width="10.7109375" style="232" customWidth="1"/>
    <col min="9" max="16384" width="9" style="232"/>
  </cols>
  <sheetData>
    <row r="1" spans="1:9" ht="25.15" customHeight="1" thickBot="1" x14ac:dyDescent="0.25">
      <c r="A1" s="259"/>
      <c r="B1" s="262" t="s">
        <v>66</v>
      </c>
      <c r="C1" s="260"/>
      <c r="D1" s="260"/>
      <c r="E1" s="260"/>
      <c r="F1" s="260"/>
      <c r="G1" s="260"/>
      <c r="H1" s="261"/>
      <c r="I1" s="257"/>
    </row>
    <row r="2" spans="1:9" x14ac:dyDescent="0.2">
      <c r="A2" s="233" t="str">
        <f>IF('Diet Plan'!A2="", "", 'Diet Plan'!A2)</f>
        <v>Gender (male / female) :</v>
      </c>
      <c r="B2" s="234"/>
      <c r="C2" s="235" t="str">
        <f>IF('Diet Plan'!C2="", "", 'Diet Plan'!C2)</f>
        <v>male</v>
      </c>
      <c r="D2" s="234" t="s">
        <v>157</v>
      </c>
      <c r="E2" s="234"/>
      <c r="F2" s="234"/>
      <c r="G2" s="234"/>
      <c r="H2" s="236"/>
    </row>
    <row r="3" spans="1:9" x14ac:dyDescent="0.2">
      <c r="A3" s="217" t="str">
        <f>IF('Diet Plan'!A3="", "", 'Diet Plan'!A3)</f>
        <v>Age :</v>
      </c>
      <c r="B3" s="178"/>
      <c r="C3" s="181">
        <f>IF('Diet Plan'!C3="", "", 'Diet Plan'!C3)</f>
        <v>36</v>
      </c>
      <c r="D3" s="178" t="s">
        <v>158</v>
      </c>
      <c r="E3" s="178"/>
      <c r="F3" s="178"/>
      <c r="G3" s="178"/>
      <c r="H3" s="218"/>
    </row>
    <row r="4" spans="1:9" x14ac:dyDescent="0.2">
      <c r="A4" s="217" t="str">
        <f>IF('Diet Plan'!A4="", "", 'Diet Plan'!A4)</f>
        <v>Length (cm) :</v>
      </c>
      <c r="B4" s="182"/>
      <c r="C4" s="181">
        <f>IF('Diet Plan'!C4="", "", 'Diet Plan'!C4)</f>
        <v>177</v>
      </c>
      <c r="D4" s="178" t="s">
        <v>159</v>
      </c>
      <c r="E4" s="407">
        <f>TRUNC(C4/30.48)</f>
        <v>5</v>
      </c>
      <c r="F4" s="408">
        <f>(C4-E4*30.48)/2.54</f>
        <v>9.6850393700787372</v>
      </c>
      <c r="G4" s="178"/>
      <c r="H4" s="218"/>
    </row>
    <row r="5" spans="1:9" x14ac:dyDescent="0.2">
      <c r="A5" s="229" t="str">
        <f>IF('Diet Plan'!A5="", "", 'Diet Plan'!A5)</f>
        <v>Bodyweight (kg) :</v>
      </c>
      <c r="B5" s="182"/>
      <c r="C5" s="183">
        <f>IF('Diet Plan'!C5="", "", 'Diet Plan'!C5)</f>
        <v>77</v>
      </c>
      <c r="D5" s="178" t="s">
        <v>160</v>
      </c>
      <c r="E5" s="249">
        <f>C5*2.205</f>
        <v>169.785</v>
      </c>
      <c r="F5" s="409" t="s">
        <v>240</v>
      </c>
      <c r="G5" s="178"/>
      <c r="H5" s="218"/>
    </row>
    <row r="6" spans="1:9" x14ac:dyDescent="0.2">
      <c r="A6" s="229" t="str">
        <f>IF('Diet Plan'!A7="", "", 'Diet Plan'!A7)</f>
        <v>Lean body mass (kg) :</v>
      </c>
      <c r="B6" s="391"/>
      <c r="C6" s="183">
        <f>IF('Diet Plan'!C7="", "", 'Diet Plan'!C7)</f>
        <v>66.989999999999995</v>
      </c>
      <c r="D6" s="178" t="s">
        <v>160</v>
      </c>
      <c r="E6" s="361">
        <f>IF(ISNUMBER(C6),C6*2.205,"?")</f>
        <v>147.71295000000001</v>
      </c>
      <c r="F6" s="409" t="s">
        <v>240</v>
      </c>
      <c r="G6" s="178"/>
      <c r="H6" s="218"/>
    </row>
    <row r="7" spans="1:9" x14ac:dyDescent="0.2">
      <c r="A7" s="229" t="str">
        <f>IF('Diet Plan'!A6="", "", 'Diet Plan'!A6)</f>
        <v>Body fat % :</v>
      </c>
      <c r="B7" s="391"/>
      <c r="C7" s="185">
        <f>IF('Diet Plan'!C6="", "", 'Diet Plan'!C6)</f>
        <v>13</v>
      </c>
      <c r="D7" s="178" t="s">
        <v>161</v>
      </c>
      <c r="E7" s="178"/>
      <c r="F7" s="178"/>
      <c r="G7" s="178"/>
      <c r="H7" s="218"/>
    </row>
    <row r="8" spans="1:9" ht="13.5" thickBot="1" x14ac:dyDescent="0.25">
      <c r="A8" s="229" t="str">
        <f>IF('Diet Plan'!A8="", "", 'Diet Plan'!A8)</f>
        <v>Activity level :</v>
      </c>
      <c r="B8" s="391"/>
      <c r="C8" s="250">
        <f>IF('Diet Plan'!C8="", "", 'Diet Plan'!C8)</f>
        <v>1375</v>
      </c>
      <c r="D8" s="228" t="str">
        <f>IF('Diet Plan'!D8="", "", 'Diet Plan'!D8)</f>
        <v xml:space="preserve"> activity</v>
      </c>
      <c r="E8" s="228" t="s">
        <v>198</v>
      </c>
      <c r="F8" s="228"/>
      <c r="G8" s="228"/>
      <c r="H8" s="230"/>
    </row>
    <row r="9" spans="1:9" ht="14.25" x14ac:dyDescent="0.2">
      <c r="A9" s="224" t="s">
        <v>169</v>
      </c>
      <c r="B9" s="180">
        <f>IF('Diet Plan'!F2="", "", 'Diet Plan'!F2)</f>
        <v>24.577867151840149</v>
      </c>
      <c r="C9" s="218" t="s">
        <v>166</v>
      </c>
      <c r="D9" s="265" t="s">
        <v>185</v>
      </c>
      <c r="E9" s="266"/>
      <c r="F9" s="372" t="s">
        <v>222</v>
      </c>
      <c r="G9" s="267"/>
      <c r="H9" s="373"/>
    </row>
    <row r="10" spans="1:9" ht="15" thickBot="1" x14ac:dyDescent="0.25">
      <c r="A10" s="226" t="s">
        <v>170</v>
      </c>
      <c r="B10" s="362">
        <f>IF('Diet Plan'!F3="", "", 'Diet Plan'!F3)</f>
        <v>21.382744422100927</v>
      </c>
      <c r="C10" s="230" t="s">
        <v>166</v>
      </c>
      <c r="D10" s="263" t="s">
        <v>187</v>
      </c>
      <c r="E10" s="264"/>
      <c r="F10" s="374" t="s">
        <v>223</v>
      </c>
      <c r="G10" s="375"/>
      <c r="H10" s="376"/>
    </row>
    <row r="11" spans="1:9" x14ac:dyDescent="0.2">
      <c r="A11" s="209" t="str">
        <f>IF('Diet Plan'!E4="", "", 'Diet Plan'!E4)</f>
        <v>Metabolic Rate</v>
      </c>
      <c r="B11" s="177" t="str">
        <f>IF('Diet Plan'!F4="", "", 'Diet Plan'!F4)</f>
        <v/>
      </c>
      <c r="C11" s="176" t="str">
        <f>IF('Diet Plan'!G4="", "", 'Diet Plan'!G4)</f>
        <v/>
      </c>
      <c r="D11" s="388" t="s">
        <v>186</v>
      </c>
      <c r="E11" s="389"/>
      <c r="F11" s="377"/>
      <c r="G11" s="378" t="s">
        <v>193</v>
      </c>
      <c r="H11" s="379"/>
    </row>
    <row r="12" spans="1:9" x14ac:dyDescent="0.2">
      <c r="A12" s="217" t="str">
        <f>IF('Diet Plan'!E5="", "", 'Diet Plan'!E5)</f>
        <v>Basal Metabolic Rate :</v>
      </c>
      <c r="B12" s="178" t="str">
        <f>IF('Diet Plan'!F5="", "", 'Diet Plan'!F5)</f>
        <v/>
      </c>
      <c r="C12" s="184" t="str">
        <f>IF('Diet Plan'!G5="", "", 'Diet Plan'!G5)</f>
        <v/>
      </c>
      <c r="D12" s="417">
        <f>IF('Diet Plan'!H5="", "", 'Diet Plan'!H5)</f>
        <v>1816.9839999999999</v>
      </c>
      <c r="E12" s="179" t="str">
        <f>IF('Diet Plan'!I5="", "", 'Diet Plan'!I5)</f>
        <v>kcal per day</v>
      </c>
      <c r="F12" s="278">
        <f>IF('Diet Plan'!J5="", "", 'Diet Plan'!J5)</f>
        <v>1703.3600000000001</v>
      </c>
      <c r="G12" s="380" t="str">
        <f>IF('Diet Plan'!K5="", "", 'Diet Plan'!K5)</f>
        <v>kcal per day</v>
      </c>
      <c r="H12" s="381"/>
    </row>
    <row r="13" spans="1:9" x14ac:dyDescent="0.2">
      <c r="A13" s="225" t="str">
        <f>IF('Diet Plan'!E6="", "", 'Diet Plan'!E6)</f>
        <v>Maintenance :</v>
      </c>
      <c r="B13" s="186" t="str">
        <f>IF('Diet Plan'!F6="", "", 'Diet Plan'!F6)</f>
        <v/>
      </c>
      <c r="C13" s="186" t="str">
        <f>IF('Diet Plan'!G6="", "", 'Diet Plan'!G6)</f>
        <v/>
      </c>
      <c r="D13" s="418">
        <f>IF('Diet Plan'!H6="", "", 'Diet Plan'!H6)</f>
        <v>2498353</v>
      </c>
      <c r="E13" s="254" t="str">
        <f>IF('Diet Plan'!I6="", "", 'Diet Plan'!I6)</f>
        <v>kcal per day</v>
      </c>
      <c r="F13" s="390">
        <f>IF('Diet Plan'!J6="", "", 'Diet Plan'!J6)</f>
        <v>2342120</v>
      </c>
      <c r="G13" s="382" t="str">
        <f>IF('Diet Plan'!K6="", "", 'Diet Plan'!K6)</f>
        <v>kcal per day</v>
      </c>
      <c r="H13" s="383"/>
    </row>
    <row r="14" spans="1:9" x14ac:dyDescent="0.2">
      <c r="A14" s="217" t="str">
        <f>IF('Diet Plan'!E7="", "", 'Diet Plan'!E7)</f>
        <v>Cut :</v>
      </c>
      <c r="B14" s="404">
        <f>IF('Diet Plan'!F7="", "", 'Diet Plan'!F7)</f>
        <v>-0.1</v>
      </c>
      <c r="C14" s="179" t="str">
        <f>IF('Diet Plan'!G7="", "", 'Diet Plan'!G7)</f>
        <v xml:space="preserve"> kcal</v>
      </c>
      <c r="D14" s="419">
        <f>IF('Diet Plan'!H7="", "", 'Diet Plan'!H7)</f>
        <v>2248517.7000000002</v>
      </c>
      <c r="E14" s="179" t="str">
        <f>IF('Diet Plan'!I7="", "", 'Diet Plan'!I7)</f>
        <v>kcal per day</v>
      </c>
      <c r="F14" s="347">
        <f>IF('Diet Plan'!J7="", "", 'Diet Plan'!J7)</f>
        <v>2107908</v>
      </c>
      <c r="G14" s="384" t="str">
        <f>IF('Diet Plan'!K7="", "", 'Diet Plan'!K7)</f>
        <v>kcal per day</v>
      </c>
      <c r="H14" s="385"/>
    </row>
    <row r="15" spans="1:9" ht="13.5" thickBot="1" x14ac:dyDescent="0.25">
      <c r="A15" s="226" t="str">
        <f>IF('Diet Plan'!E8="", "", 'Diet Plan'!E8)</f>
        <v>Bulk :</v>
      </c>
      <c r="B15" s="405">
        <f>IF('Diet Plan'!F8="", "", 'Diet Plan'!F8)</f>
        <v>0.1</v>
      </c>
      <c r="C15" s="227" t="str">
        <f>IF('Diet Plan'!G8="", "", 'Diet Plan'!G8)</f>
        <v xml:space="preserve"> kcal</v>
      </c>
      <c r="D15" s="420">
        <f>IF('Diet Plan'!H8="", "", 'Diet Plan'!H8)</f>
        <v>2748188.3000000003</v>
      </c>
      <c r="E15" s="227" t="str">
        <f>IF('Diet Plan'!I8="", "", 'Diet Plan'!I8)</f>
        <v>kcal per day</v>
      </c>
      <c r="F15" s="279">
        <f>IF('Diet Plan'!J8="", "", 'Diet Plan'!J8)</f>
        <v>2576332</v>
      </c>
      <c r="G15" s="386" t="str">
        <f>IF('Diet Plan'!K8="", "", 'Diet Plan'!K8)</f>
        <v>kcal per day</v>
      </c>
      <c r="H15" s="387"/>
    </row>
    <row r="16" spans="1:9" ht="16.5" thickBot="1" x14ac:dyDescent="0.3">
      <c r="A16" s="271" t="str">
        <f>IF('Diet Plan'!A9="", "", 'Diet Plan'!A9)</f>
        <v>Target</v>
      </c>
      <c r="B16" s="360" t="str">
        <f>IF('Diet Plan'!B9=1,"maintenance",IF('Diet Plan'!B9=2,"cut","bulk"))</f>
        <v>cut</v>
      </c>
      <c r="C16" s="255">
        <f>IF('Diet Plan'!C9="", "", 'Diet Plan'!C9)</f>
        <v>2248517.7000000002</v>
      </c>
      <c r="D16" s="256" t="s">
        <v>172</v>
      </c>
      <c r="E16" s="265" t="s">
        <v>189</v>
      </c>
      <c r="F16" s="267"/>
      <c r="G16" s="268" t="s">
        <v>188</v>
      </c>
      <c r="H16" s="269"/>
    </row>
    <row r="17" spans="1:8" x14ac:dyDescent="0.2">
      <c r="A17" s="217" t="str">
        <f>IF('Diet Plan'!A10="", "", 'Diet Plan'!A10)</f>
        <v>Protein :</v>
      </c>
      <c r="B17" s="187">
        <f>IF('Diet Plan'!B10="", "", 'Diet Plan'!B10)</f>
        <v>0.3</v>
      </c>
      <c r="C17" s="189">
        <f>IF('Diet Plan'!C10="", "", 'Diet Plan'!C10)</f>
        <v>674555.31</v>
      </c>
      <c r="D17" s="178" t="str">
        <f>IF('Diet Plan'!D10="", "", 'Diet Plan'!D10)</f>
        <v xml:space="preserve"> kcal</v>
      </c>
      <c r="E17" s="190">
        <f>IF('Diet Plan'!E10="", "", 'Diet Plan'!E10)</f>
        <v>168638.82750000001</v>
      </c>
      <c r="F17" s="178" t="str">
        <f>IF('Diet Plan'!F10="", "", 'Diet Plan'!F10)</f>
        <v>gr</v>
      </c>
      <c r="G17" s="347">
        <f>IF('Diet Plan'!G10="", "", 'Diet Plan'!G10)</f>
        <v>28106.471250000002</v>
      </c>
      <c r="H17" s="348" t="str">
        <f>IF('Diet Plan'!H10="", "", 'Diet Plan'!H10)</f>
        <v>gr</v>
      </c>
    </row>
    <row r="18" spans="1:8" x14ac:dyDescent="0.2">
      <c r="A18" s="217" t="str">
        <f>IF('Diet Plan'!A11="", "", 'Diet Plan'!A11)</f>
        <v>Carbs :</v>
      </c>
      <c r="B18" s="187">
        <f>IF('Diet Plan'!B11="", "", 'Diet Plan'!B11)</f>
        <v>0.5</v>
      </c>
      <c r="C18" s="189">
        <f>IF('Diet Plan'!C11="", "", 'Diet Plan'!C11)</f>
        <v>1124258.8500000001</v>
      </c>
      <c r="D18" s="178" t="str">
        <f>IF('Diet Plan'!D11="", "", 'Diet Plan'!D11)</f>
        <v xml:space="preserve"> kcal</v>
      </c>
      <c r="E18" s="190">
        <f>IF('Diet Plan'!E11="", "", 'Diet Plan'!E11)</f>
        <v>281064.71250000002</v>
      </c>
      <c r="F18" s="178" t="str">
        <f>IF('Diet Plan'!F11="", "", 'Diet Plan'!F11)</f>
        <v>gr</v>
      </c>
      <c r="G18" s="347">
        <f>IF('Diet Plan'!G11="", "", 'Diet Plan'!G11)</f>
        <v>46844.118750000001</v>
      </c>
      <c r="H18" s="348" t="str">
        <f>IF('Diet Plan'!H11="", "", 'Diet Plan'!H11)</f>
        <v>gr</v>
      </c>
    </row>
    <row r="19" spans="1:8" ht="13.5" thickBot="1" x14ac:dyDescent="0.25">
      <c r="A19" s="217" t="str">
        <f>IF('Diet Plan'!A12="", "", 'Diet Plan'!A12)</f>
        <v>Fat :</v>
      </c>
      <c r="B19" s="187">
        <f>IF('Diet Plan'!B12="", "", 'Diet Plan'!B12)</f>
        <v>0.2</v>
      </c>
      <c r="C19" s="189">
        <f>IF('Diet Plan'!C12="", "", 'Diet Plan'!C12)</f>
        <v>449703.54000000004</v>
      </c>
      <c r="D19" s="178" t="str">
        <f>IF('Diet Plan'!D12="", "", 'Diet Plan'!D12)</f>
        <v xml:space="preserve"> kcal</v>
      </c>
      <c r="E19" s="190">
        <f>IF('Diet Plan'!E12="", "", 'Diet Plan'!E12)</f>
        <v>49967.060000000005</v>
      </c>
      <c r="F19" s="178" t="str">
        <f>IF('Diet Plan'!F12="", "", 'Diet Plan'!F12)</f>
        <v>gr</v>
      </c>
      <c r="G19" s="347">
        <f>IF('Diet Plan'!G12="", "", 'Diet Plan'!G12)</f>
        <v>8327.8433333333342</v>
      </c>
      <c r="H19" s="348" t="str">
        <f>IF('Diet Plan'!H12="", "", 'Diet Plan'!H12)</f>
        <v>gr</v>
      </c>
    </row>
    <row r="20" spans="1:8" ht="13.5" thickBot="1" x14ac:dyDescent="0.25">
      <c r="A20" s="246" t="str">
        <f>IF('Diet Plan'!A13="", "", 'Diet Plan'!A13)</f>
        <v>Time / Meal</v>
      </c>
      <c r="B20" s="248" t="str">
        <f>IF('Diet Plan'!B13="", "", 'Diet Plan'!B13)</f>
        <v>Product</v>
      </c>
      <c r="C20" s="248" t="str">
        <f>IF('Diet Plan'!C13="", "", 'Diet Plan'!C13)</f>
        <v>Quantity</v>
      </c>
      <c r="D20" s="248" t="str">
        <f>IF('Diet Plan'!D13="", "", 'Diet Plan'!D13)</f>
        <v>Unit</v>
      </c>
      <c r="E20" s="248" t="str">
        <f>IF('Diet Plan'!E13="", "", 'Diet Plan'!E13)</f>
        <v>Kcal</v>
      </c>
      <c r="F20" s="248" t="str">
        <f>IF('Diet Plan'!F13="", "", 'Diet Plan'!F13)</f>
        <v>Protein (g)</v>
      </c>
      <c r="G20" s="248" t="str">
        <f>IF('Diet Plan'!G13="", "", 'Diet Plan'!G13)</f>
        <v>Carbs (g)</v>
      </c>
      <c r="H20" s="288" t="str">
        <f>IF('Diet Plan'!H13="", "", 'Diet Plan'!H13)</f>
        <v>Fat (g)</v>
      </c>
    </row>
    <row r="21" spans="1:8" x14ac:dyDescent="0.2">
      <c r="A21" s="220" t="str">
        <f>IF('Diet Plan'!A15="", "", 'Diet Plan'!A15)</f>
        <v>07h (1)</v>
      </c>
      <c r="B21" s="238" t="str">
        <f>INDEX('Nutrition Table'!$A$5:$AN$280,'Diet Plan'!$B15+1,'Nutrition Table'!A$4)</f>
        <v>***Albumina</v>
      </c>
      <c r="C21" s="197">
        <f>IF('Diet Plan'!C15="", "", 'Diet Plan'!C15)</f>
        <v>20</v>
      </c>
      <c r="D21" s="178" t="str">
        <f>IF('Diet Plan'!D15="", "", 'Diet Plan'!D15)</f>
        <v>g</v>
      </c>
      <c r="E21" s="191">
        <f>IF('Diet Plan'!E15="", "", 'Diet Plan'!E15)</f>
        <v>67.142857142857139</v>
      </c>
      <c r="F21" s="191">
        <f>IF('Diet Plan'!F15="", "", 'Diet Plan'!F15)</f>
        <v>17.142857142857142</v>
      </c>
      <c r="G21" s="191">
        <f>IF('Diet Plan'!G15="", "", 'Diet Plan'!G15)</f>
        <v>0</v>
      </c>
      <c r="H21" s="289">
        <f>IF('Diet Plan'!H15="", "", 'Diet Plan'!H15)</f>
        <v>0</v>
      </c>
    </row>
    <row r="22" spans="1:8" x14ac:dyDescent="0.2">
      <c r="A22" s="220" t="str">
        <f>IF('Diet Plan'!A16="", "", 'Diet Plan'!A16)</f>
        <v>Desjejum</v>
      </c>
      <c r="B22" s="238" t="str">
        <f>INDEX('Nutrition Table'!$A$5:$AN$280,'Diet Plan'!$B16+1,'Nutrition Table'!A$4)</f>
        <v>***Ovo Extra Grande Inteiro</v>
      </c>
      <c r="C22" s="197">
        <f>IF('Diet Plan'!C16="", "", 'Diet Plan'!C16)</f>
        <v>1</v>
      </c>
      <c r="D22" s="178" t="str">
        <f>IF('Diet Plan'!D16="", "", 'Diet Plan'!D16)</f>
        <v>un</v>
      </c>
      <c r="E22" s="191">
        <f>IF('Diet Plan'!E16="", "", 'Diet Plan'!E16)</f>
        <v>85</v>
      </c>
      <c r="F22" s="191">
        <f>IF('Diet Plan'!F16="", "", 'Diet Plan'!F16)</f>
        <v>7.3</v>
      </c>
      <c r="G22" s="191">
        <f>IF('Diet Plan'!G16="", "", 'Diet Plan'!G16)</f>
        <v>0.45</v>
      </c>
      <c r="H22" s="289">
        <f>IF('Diet Plan'!H16="", "", 'Diet Plan'!H16)</f>
        <v>5.77</v>
      </c>
    </row>
    <row r="23" spans="1:8" x14ac:dyDescent="0.2">
      <c r="A23" s="220" t="str">
        <f>IF('Diet Plan'!A17="", "", 'Diet Plan'!A17)</f>
        <v/>
      </c>
      <c r="B23" s="238" t="str">
        <f>INDEX('Nutrition Table'!$A$5:$AN$280,'Diet Plan'!$B17+1,'Nutrition Table'!A$4)</f>
        <v>***Whey Protein</v>
      </c>
      <c r="C23" s="197">
        <f>IF('Diet Plan'!C17="", "", 'Diet Plan'!C17)</f>
        <v>20</v>
      </c>
      <c r="D23" s="178" t="str">
        <f>IF('Diet Plan'!D17="", "", 'Diet Plan'!D17)</f>
        <v>g</v>
      </c>
      <c r="E23" s="191">
        <f>IF('Diet Plan'!E17="", "", 'Diet Plan'!E17)</f>
        <v>80</v>
      </c>
      <c r="F23" s="191">
        <f>IF('Diet Plan'!F17="", "", 'Diet Plan'!F17)</f>
        <v>16</v>
      </c>
      <c r="G23" s="191">
        <f>IF('Diet Plan'!G17="", "", 'Diet Plan'!G17)</f>
        <v>0.66666666666666663</v>
      </c>
      <c r="H23" s="289">
        <f>IF('Diet Plan'!H17="", "", 'Diet Plan'!H17)</f>
        <v>0.66666666666666663</v>
      </c>
    </row>
    <row r="24" spans="1:8" x14ac:dyDescent="0.2">
      <c r="A24" s="220" t="str">
        <f>IF('Diet Plan'!A18="", "", 'Diet Plan'!A18)</f>
        <v/>
      </c>
      <c r="B24" s="238" t="str">
        <f>INDEX('Nutrition Table'!$A$5:$AN$280,'Diet Plan'!$B18+1,'Nutrition Table'!A$4)</f>
        <v>***Queijo Cottage</v>
      </c>
      <c r="C24" s="197">
        <f>IF('Diet Plan'!C18="", "", 'Diet Plan'!C18)</f>
        <v>20</v>
      </c>
      <c r="D24" s="178" t="str">
        <f>IF('Diet Plan'!D18="", "", 'Diet Plan'!D18)</f>
        <v>g</v>
      </c>
      <c r="E24" s="191">
        <f>IF('Diet Plan'!E18="", "", 'Diet Plan'!E18)</f>
        <v>18.8</v>
      </c>
      <c r="F24" s="191">
        <f>IF('Diet Plan'!F18="", "", 'Diet Plan'!F18)</f>
        <v>2.04</v>
      </c>
      <c r="G24" s="191">
        <f>IF('Diet Plan'!G18="", "", 'Diet Plan'!G18)</f>
        <v>0.4</v>
      </c>
      <c r="H24" s="289">
        <f>IF('Diet Plan'!H18="", "", 'Diet Plan'!H18)</f>
        <v>1</v>
      </c>
    </row>
    <row r="25" spans="1:8" x14ac:dyDescent="0.2">
      <c r="A25" s="220" t="str">
        <f>IF('Diet Plan'!A19="", "", 'Diet Plan'!A19)</f>
        <v/>
      </c>
      <c r="B25" s="238" t="str">
        <f>INDEX('Nutrition Table'!$A$5:$AN$280,'Diet Plan'!$B19+1,'Nutrition Table'!A$4)</f>
        <v>***Abacate</v>
      </c>
      <c r="C25" s="197">
        <f>IF('Diet Plan'!C19="", "", 'Diet Plan'!C19)</f>
        <v>50</v>
      </c>
      <c r="D25" s="178" t="str">
        <f>IF('Diet Plan'!D19="", "", 'Diet Plan'!D19)</f>
        <v>g</v>
      </c>
      <c r="E25" s="191">
        <f>IF('Diet Plan'!E19="", "", 'Diet Plan'!E19)</f>
        <v>48</v>
      </c>
      <c r="F25" s="191">
        <f>IF('Diet Plan'!F19="", "", 'Diet Plan'!F19)</f>
        <v>0.6</v>
      </c>
      <c r="G25" s="191">
        <f>IF('Diet Plan'!G19="", "", 'Diet Plan'!G19)</f>
        <v>3</v>
      </c>
      <c r="H25" s="289">
        <f>IF('Diet Plan'!H19="", "", 'Diet Plan'!H19)</f>
        <v>4.2</v>
      </c>
    </row>
    <row r="26" spans="1:8" x14ac:dyDescent="0.2">
      <c r="A26" s="220" t="str">
        <f>IF('Diet Plan'!A20="", "", 'Diet Plan'!A20)</f>
        <v/>
      </c>
      <c r="B26" s="238" t="str">
        <f>INDEX('Nutrition Table'!$A$5:$AN$280,'Diet Plan'!$B20+1,'Nutrition Table'!A$4)</f>
        <v xml:space="preserve"> --------------- </v>
      </c>
      <c r="C26" s="197">
        <f>IF('Diet Plan'!C20="", "", 'Diet Plan'!C20)</f>
        <v>0</v>
      </c>
      <c r="D26" s="178" t="str">
        <f>IF('Diet Plan'!D20="", "", 'Diet Plan'!D20)</f>
        <v>-</v>
      </c>
      <c r="E26" s="191">
        <f>IF('Diet Plan'!E20="", "", 'Diet Plan'!E20)</f>
        <v>0</v>
      </c>
      <c r="F26" s="191">
        <f>IF('Diet Plan'!F20="", "", 'Diet Plan'!F20)</f>
        <v>0</v>
      </c>
      <c r="G26" s="191">
        <f>IF('Diet Plan'!G20="", "", 'Diet Plan'!G20)</f>
        <v>0</v>
      </c>
      <c r="H26" s="289">
        <f>IF('Diet Plan'!H20="", "", 'Diet Plan'!H20)</f>
        <v>0</v>
      </c>
    </row>
    <row r="27" spans="1:8" x14ac:dyDescent="0.2">
      <c r="A27" s="220" t="str">
        <f>IF('Diet Plan'!A21="", "", 'Diet Plan'!A21)</f>
        <v/>
      </c>
      <c r="B27" s="238" t="str">
        <f>INDEX('Nutrition Table'!$A$5:$AN$280,'Diet Plan'!$B21+1,'Nutrition Table'!A$4)</f>
        <v xml:space="preserve"> --------------- </v>
      </c>
      <c r="C27" s="197">
        <f>IF('Diet Plan'!C21="", "", 'Diet Plan'!C21)</f>
        <v>0</v>
      </c>
      <c r="D27" s="178" t="str">
        <f>IF('Diet Plan'!D21="", "", 'Diet Plan'!D21)</f>
        <v>-</v>
      </c>
      <c r="E27" s="191">
        <f>IF('Diet Plan'!E21="", "", 'Diet Plan'!E21)</f>
        <v>0</v>
      </c>
      <c r="F27" s="191">
        <f>IF('Diet Plan'!F21="", "", 'Diet Plan'!F21)</f>
        <v>0</v>
      </c>
      <c r="G27" s="191">
        <f>IF('Diet Plan'!G21="", "", 'Diet Plan'!G21)</f>
        <v>0</v>
      </c>
      <c r="H27" s="289">
        <f>IF('Diet Plan'!H21="", "", 'Diet Plan'!H21)</f>
        <v>0</v>
      </c>
    </row>
    <row r="28" spans="1:8" x14ac:dyDescent="0.2">
      <c r="A28" s="220" t="str">
        <f>IF('Diet Plan'!A22="", "", 'Diet Plan'!A22)</f>
        <v/>
      </c>
      <c r="B28" s="239" t="str">
        <f>INDEX('Nutrition Table'!$A$5:$AN$280,'Diet Plan'!$B22+1,'Nutrition Table'!A$4)</f>
        <v xml:space="preserve"> --------------- </v>
      </c>
      <c r="C28" s="240">
        <f>IF('Diet Plan'!C22="", "", 'Diet Plan'!C22)</f>
        <v>0</v>
      </c>
      <c r="D28" s="188" t="str">
        <f>IF('Diet Plan'!D22="", "", 'Diet Plan'!D22)</f>
        <v>-</v>
      </c>
      <c r="E28" s="192">
        <f>IF('Diet Plan'!E22="", "", 'Diet Plan'!E22)</f>
        <v>0</v>
      </c>
      <c r="F28" s="192">
        <f>IF('Diet Plan'!F22="", "", 'Diet Plan'!F22)</f>
        <v>0</v>
      </c>
      <c r="G28" s="192">
        <f>IF('Diet Plan'!G22="", "", 'Diet Plan'!G22)</f>
        <v>0</v>
      </c>
      <c r="H28" s="290">
        <f>IF('Diet Plan'!H22="", "", 'Diet Plan'!H22)</f>
        <v>0</v>
      </c>
    </row>
    <row r="29" spans="1:8" x14ac:dyDescent="0.2">
      <c r="A29" s="220" t="str">
        <f>IF('Diet Plan'!A23="", "", 'Diet Plan'!A23)</f>
        <v/>
      </c>
      <c r="B29" s="241" t="str">
        <f>IF('Diet Plan'!B23="", "", 'Diet Plan'!B23)</f>
        <v>Total</v>
      </c>
      <c r="C29" s="242" t="str">
        <f>IF('Diet Plan'!C23="", "", 'Diet Plan'!C23)</f>
        <v/>
      </c>
      <c r="D29" s="242" t="str">
        <f>IF('Diet Plan'!D23="", "", 'Diet Plan'!D23)</f>
        <v/>
      </c>
      <c r="E29" s="243">
        <f>IF('Diet Plan'!E23="", "", 'Diet Plan'!E23)</f>
        <v>298.94285714285718</v>
      </c>
      <c r="F29" s="243">
        <f>IF('Diet Plan'!F23="", "", 'Diet Plan'!F23)</f>
        <v>43.082857142857144</v>
      </c>
      <c r="G29" s="243">
        <f>IF('Diet Plan'!G23="", "", 'Diet Plan'!G23)</f>
        <v>4.5166666666666666</v>
      </c>
      <c r="H29" s="291">
        <f>IF('Diet Plan'!H23="", "", 'Diet Plan'!H23)</f>
        <v>11.636666666666667</v>
      </c>
    </row>
    <row r="30" spans="1:8" x14ac:dyDescent="0.2">
      <c r="A30" s="220" t="str">
        <f>IF('Diet Plan'!A24="", "", 'Diet Plan'!A24)</f>
        <v/>
      </c>
      <c r="B30" s="203" t="str">
        <f>IF('Diet Plan'!B24="", "", 'Diet Plan'!B24)</f>
        <v>Energy %</v>
      </c>
      <c r="C30" s="177" t="str">
        <f>IF('Diet Plan'!C24="", "", 'Diet Plan'!C24)</f>
        <v/>
      </c>
      <c r="D30" s="177" t="str">
        <f>IF('Diet Plan'!D24="", "", 'Diet Plan'!D24)</f>
        <v/>
      </c>
      <c r="E30" s="198" t="str">
        <f>IF('Diet Plan'!E24="", "", 'Diet Plan'!E24)</f>
        <v/>
      </c>
      <c r="F30" s="199">
        <f>IF('Diet Plan'!F24="", "", 'Diet Plan'!F24)</f>
        <v>0.58392078338864972</v>
      </c>
      <c r="G30" s="199">
        <f>IF('Diet Plan'!G24="", "", 'Diet Plan'!G24)</f>
        <v>6.1216356416664917E-2</v>
      </c>
      <c r="H30" s="292">
        <f>IF('Diet Plan'!H24="", "", 'Diet Plan'!H24)</f>
        <v>0.35486286019468549</v>
      </c>
    </row>
    <row r="31" spans="1:8" x14ac:dyDescent="0.2">
      <c r="A31" s="219" t="str">
        <f>IF('Diet Plan'!A25="", "", 'Diet Plan'!A25)</f>
        <v/>
      </c>
      <c r="B31" s="204" t="s">
        <v>176</v>
      </c>
      <c r="C31" s="200" t="str">
        <f>IF('Diet Plan'!C25="", "", 'Diet Plan'!C25)</f>
        <v/>
      </c>
      <c r="D31" s="200" t="str">
        <f>IF('Diet Plan'!D25="", "", 'Diet Plan'!D25)</f>
        <v/>
      </c>
      <c r="E31" s="201">
        <f>IF('Diet Plan'!E25="", "", 'Diet Plan'!E25)</f>
        <v>1.3295108023515098E-4</v>
      </c>
      <c r="F31" s="202">
        <f>IF('Diet Plan'!F25="", "", 'Diet Plan'!F25)</f>
        <v>2.5547412646033217E-4</v>
      </c>
      <c r="G31" s="202">
        <f>IF('Diet Plan'!G25="", "", 'Diet Plan'!G25)</f>
        <v>1.606984607385271E-5</v>
      </c>
      <c r="H31" s="293">
        <f>IF('Diet Plan'!H25="", "", 'Diet Plan'!H25)</f>
        <v>2.3288675913024832E-4</v>
      </c>
    </row>
    <row r="32" spans="1:8" x14ac:dyDescent="0.2">
      <c r="A32" s="221" t="str">
        <f>IF('Diet Plan'!A26="", "", 'Diet Plan'!A26)</f>
        <v>10h30 (2)</v>
      </c>
      <c r="B32" s="237" t="str">
        <f>INDEX('Nutrition Table'!$A$5:$AN$280,'Diet Plan'!$B26+1,'Nutrition Table'!A$4)</f>
        <v>***Peito de Frango Cozido</v>
      </c>
      <c r="C32" s="194">
        <f>IF('Diet Plan'!C26="", "", 'Diet Plan'!C26)</f>
        <v>100</v>
      </c>
      <c r="D32" s="195" t="str">
        <f>IF('Diet Plan'!D26="", "", 'Diet Plan'!D26)</f>
        <v>g</v>
      </c>
      <c r="E32" s="196">
        <f>IF('Diet Plan'!E26="", "", 'Diet Plan'!E26)</f>
        <v>163</v>
      </c>
      <c r="F32" s="196">
        <f>IF('Diet Plan'!F26="", "", 'Diet Plan'!F26)</f>
        <v>30</v>
      </c>
      <c r="G32" s="196">
        <f>IF('Diet Plan'!G26="", "", 'Diet Plan'!G26)</f>
        <v>0</v>
      </c>
      <c r="H32" s="294">
        <f>IF('Diet Plan'!H26="", "", 'Diet Plan'!H26)</f>
        <v>3.2</v>
      </c>
    </row>
    <row r="33" spans="1:8" x14ac:dyDescent="0.2">
      <c r="A33" s="220" t="str">
        <f>IF('Diet Plan'!A27="", "", 'Diet Plan'!A27)</f>
        <v/>
      </c>
      <c r="B33" s="238" t="str">
        <f>INDEX('Nutrition Table'!$A$5:$AN$280,'Diet Plan'!$B27+1,'Nutrition Table'!A$4)</f>
        <v>***Batata Doce Cozida</v>
      </c>
      <c r="C33" s="197">
        <f>IF('Diet Plan'!C27="", "", 'Diet Plan'!C27)</f>
        <v>50</v>
      </c>
      <c r="D33" s="178" t="str">
        <f>IF('Diet Plan'!D27="", "", 'Diet Plan'!D27)</f>
        <v>g</v>
      </c>
      <c r="E33" s="191">
        <f>IF('Diet Plan'!E27="", "", 'Diet Plan'!E27)</f>
        <v>38.5</v>
      </c>
      <c r="F33" s="191">
        <f>IF('Diet Plan'!F27="", "", 'Diet Plan'!F27)</f>
        <v>0.3</v>
      </c>
      <c r="G33" s="191">
        <f>IF('Diet Plan'!G27="", "", 'Diet Plan'!G27)</f>
        <v>9.1999999999999993</v>
      </c>
      <c r="H33" s="289">
        <f>IF('Diet Plan'!H27="", "", 'Diet Plan'!H27)</f>
        <v>0.05</v>
      </c>
    </row>
    <row r="34" spans="1:8" x14ac:dyDescent="0.2">
      <c r="A34" s="220" t="str">
        <f>IF('Diet Plan'!A28="", "", 'Diet Plan'!A28)</f>
        <v/>
      </c>
      <c r="B34" s="238" t="str">
        <f>INDEX('Nutrition Table'!$A$5:$AN$280,'Diet Plan'!$B28+1,'Nutrition Table'!A$4)</f>
        <v>***Brócolis</v>
      </c>
      <c r="C34" s="197">
        <f>IF('Diet Plan'!C28="", "", 'Diet Plan'!C28)</f>
        <v>50</v>
      </c>
      <c r="D34" s="178" t="str">
        <f>IF('Diet Plan'!D28="", "", 'Diet Plan'!D28)</f>
        <v>g</v>
      </c>
      <c r="E34" s="191">
        <f>IF('Diet Plan'!E28="", "", 'Diet Plan'!E28)</f>
        <v>12.5</v>
      </c>
      <c r="F34" s="191">
        <f>IF('Diet Plan'!F28="", "", 'Diet Plan'!F28)</f>
        <v>1.05</v>
      </c>
      <c r="G34" s="191">
        <f>IF('Diet Plan'!G28="", "", 'Diet Plan'!G28)</f>
        <v>0.25</v>
      </c>
      <c r="H34" s="289">
        <f>IF('Diet Plan'!H28="", "", 'Diet Plan'!H28)</f>
        <v>2.2000000000000002</v>
      </c>
    </row>
    <row r="35" spans="1:8" x14ac:dyDescent="0.2">
      <c r="A35" s="220" t="str">
        <f>IF('Diet Plan'!A29="", "", 'Diet Plan'!A29)</f>
        <v/>
      </c>
      <c r="B35" s="238" t="str">
        <f>INDEX('Nutrition Table'!$A$5:$AN$280,'Diet Plan'!$B29+1,'Nutrition Table'!A$4)</f>
        <v xml:space="preserve"> --------------- </v>
      </c>
      <c r="C35" s="197">
        <f>IF('Diet Plan'!C29="", "", 'Diet Plan'!C29)</f>
        <v>0</v>
      </c>
      <c r="D35" s="178" t="str">
        <f>IF('Diet Plan'!D29="", "", 'Diet Plan'!D29)</f>
        <v>-</v>
      </c>
      <c r="E35" s="191">
        <f>IF('Diet Plan'!E29="", "", 'Diet Plan'!E29)</f>
        <v>0</v>
      </c>
      <c r="F35" s="191">
        <f>IF('Diet Plan'!F29="", "", 'Diet Plan'!F29)</f>
        <v>0</v>
      </c>
      <c r="G35" s="191">
        <f>IF('Diet Plan'!G29="", "", 'Diet Plan'!G29)</f>
        <v>0</v>
      </c>
      <c r="H35" s="289">
        <f>IF('Diet Plan'!H29="", "", 'Diet Plan'!H29)</f>
        <v>0</v>
      </c>
    </row>
    <row r="36" spans="1:8" x14ac:dyDescent="0.2">
      <c r="A36" s="220" t="str">
        <f>IF('Diet Plan'!A30="", "", 'Diet Plan'!A30)</f>
        <v/>
      </c>
      <c r="B36" s="238" t="str">
        <f>INDEX('Nutrition Table'!$A$5:$AN$280,'Diet Plan'!$B30+1,'Nutrition Table'!A$4)</f>
        <v xml:space="preserve"> --------------- </v>
      </c>
      <c r="C36" s="197">
        <f>IF('Diet Plan'!C30="", "", 'Diet Plan'!C30)</f>
        <v>0</v>
      </c>
      <c r="D36" s="178" t="str">
        <f>IF('Diet Plan'!D30="", "", 'Diet Plan'!D30)</f>
        <v>-</v>
      </c>
      <c r="E36" s="191">
        <f>IF('Diet Plan'!E30="", "", 'Diet Plan'!E30)</f>
        <v>0</v>
      </c>
      <c r="F36" s="191">
        <f>IF('Diet Plan'!F30="", "", 'Diet Plan'!F30)</f>
        <v>0</v>
      </c>
      <c r="G36" s="191">
        <f>IF('Diet Plan'!G30="", "", 'Diet Plan'!G30)</f>
        <v>0</v>
      </c>
      <c r="H36" s="289">
        <f>IF('Diet Plan'!H30="", "", 'Diet Plan'!H30)</f>
        <v>0</v>
      </c>
    </row>
    <row r="37" spans="1:8" x14ac:dyDescent="0.2">
      <c r="A37" s="220" t="str">
        <f>IF('Diet Plan'!A31="", "", 'Diet Plan'!A31)</f>
        <v/>
      </c>
      <c r="B37" s="238" t="str">
        <f>INDEX('Nutrition Table'!$A$5:$AN$280,'Diet Plan'!$B31+1,'Nutrition Table'!A$4)</f>
        <v xml:space="preserve"> --------------- </v>
      </c>
      <c r="C37" s="197">
        <f>IF('Diet Plan'!C31="", "", 'Diet Plan'!C31)</f>
        <v>0</v>
      </c>
      <c r="D37" s="178" t="str">
        <f>IF('Diet Plan'!D31="", "", 'Diet Plan'!D31)</f>
        <v>-</v>
      </c>
      <c r="E37" s="191">
        <f>IF('Diet Plan'!E31="", "", 'Diet Plan'!E31)</f>
        <v>0</v>
      </c>
      <c r="F37" s="191">
        <f>IF('Diet Plan'!F31="", "", 'Diet Plan'!F31)</f>
        <v>0</v>
      </c>
      <c r="G37" s="191">
        <f>IF('Diet Plan'!G31="", "", 'Diet Plan'!G31)</f>
        <v>0</v>
      </c>
      <c r="H37" s="289">
        <f>IF('Diet Plan'!H31="", "", 'Diet Plan'!H31)</f>
        <v>0</v>
      </c>
    </row>
    <row r="38" spans="1:8" x14ac:dyDescent="0.2">
      <c r="A38" s="220" t="str">
        <f>IF('Diet Plan'!A32="", "", 'Diet Plan'!A32)</f>
        <v/>
      </c>
      <c r="B38" s="238" t="str">
        <f>INDEX('Nutrition Table'!$A$5:$AN$280,'Diet Plan'!$B32+1,'Nutrition Table'!A$4)</f>
        <v xml:space="preserve"> --------------- </v>
      </c>
      <c r="C38" s="197">
        <f>IF('Diet Plan'!C32="", "", 'Diet Plan'!C32)</f>
        <v>0</v>
      </c>
      <c r="D38" s="178" t="str">
        <f>IF('Diet Plan'!D32="", "", 'Diet Plan'!D32)</f>
        <v>-</v>
      </c>
      <c r="E38" s="191">
        <f>IF('Diet Plan'!E32="", "", 'Diet Plan'!E32)</f>
        <v>0</v>
      </c>
      <c r="F38" s="191">
        <f>IF('Diet Plan'!F32="", "", 'Diet Plan'!F32)</f>
        <v>0</v>
      </c>
      <c r="G38" s="191">
        <f>IF('Diet Plan'!G32="", "", 'Diet Plan'!G32)</f>
        <v>0</v>
      </c>
      <c r="H38" s="289">
        <f>IF('Diet Plan'!H32="", "", 'Diet Plan'!H32)</f>
        <v>0</v>
      </c>
    </row>
    <row r="39" spans="1:8" x14ac:dyDescent="0.2">
      <c r="A39" s="220" t="str">
        <f>IF('Diet Plan'!A33="", "", 'Diet Plan'!A33)</f>
        <v/>
      </c>
      <c r="B39" s="239" t="str">
        <f>INDEX('Nutrition Table'!$A$5:$AN$280,'Diet Plan'!$B33+1,'Nutrition Table'!A$4)</f>
        <v xml:space="preserve"> --------------- </v>
      </c>
      <c r="C39" s="240">
        <f>IF('Diet Plan'!C33="", "", 'Diet Plan'!C33)</f>
        <v>0</v>
      </c>
      <c r="D39" s="188" t="str">
        <f>IF('Diet Plan'!D33="", "", 'Diet Plan'!D33)</f>
        <v>-</v>
      </c>
      <c r="E39" s="192">
        <f>IF('Diet Plan'!E33="", "", 'Diet Plan'!E33)</f>
        <v>0</v>
      </c>
      <c r="F39" s="192">
        <f>IF('Diet Plan'!F33="", "", 'Diet Plan'!F33)</f>
        <v>0</v>
      </c>
      <c r="G39" s="192">
        <f>IF('Diet Plan'!G33="", "", 'Diet Plan'!G33)</f>
        <v>0</v>
      </c>
      <c r="H39" s="290">
        <f>IF('Diet Plan'!H33="", "", 'Diet Plan'!H33)</f>
        <v>0</v>
      </c>
    </row>
    <row r="40" spans="1:8" x14ac:dyDescent="0.2">
      <c r="A40" s="220" t="str">
        <f>IF('Diet Plan'!A34="", "", 'Diet Plan'!A34)</f>
        <v xml:space="preserve">  </v>
      </c>
      <c r="B40" s="241" t="str">
        <f>IF('Diet Plan'!B34="", "", 'Diet Plan'!B34)</f>
        <v>Total</v>
      </c>
      <c r="C40" s="242" t="str">
        <f>IF('Diet Plan'!C34="", "", 'Diet Plan'!C34)</f>
        <v/>
      </c>
      <c r="D40" s="242" t="str">
        <f>IF('Diet Plan'!D34="", "", 'Diet Plan'!D34)</f>
        <v/>
      </c>
      <c r="E40" s="243">
        <f>IF('Diet Plan'!E34="", "", 'Diet Plan'!E34)</f>
        <v>214</v>
      </c>
      <c r="F40" s="243">
        <f>IF('Diet Plan'!F34="", "", 'Diet Plan'!F34)</f>
        <v>31.35</v>
      </c>
      <c r="G40" s="243">
        <f>IF('Diet Plan'!G34="", "", 'Diet Plan'!G34)</f>
        <v>9.4499999999999993</v>
      </c>
      <c r="H40" s="291">
        <f>IF('Diet Plan'!H34="", "", 'Diet Plan'!H34)</f>
        <v>5.45</v>
      </c>
    </row>
    <row r="41" spans="1:8" x14ac:dyDescent="0.2">
      <c r="A41" s="220" t="str">
        <f>IF('Diet Plan'!A35="", "", 'Diet Plan'!A35)</f>
        <v/>
      </c>
      <c r="B41" s="203" t="str">
        <f>IF('Diet Plan'!B35="", "", 'Diet Plan'!B35)</f>
        <v>Energy %</v>
      </c>
      <c r="C41" s="177" t="str">
        <f>IF('Diet Plan'!C35="", "", 'Diet Plan'!C35)</f>
        <v/>
      </c>
      <c r="D41" s="177" t="str">
        <f>IF('Diet Plan'!D35="", "", 'Diet Plan'!D35)</f>
        <v/>
      </c>
      <c r="E41" s="198" t="str">
        <f>IF('Diet Plan'!E35="", "", 'Diet Plan'!E35)</f>
        <v/>
      </c>
      <c r="F41" s="199">
        <f>IF('Diet Plan'!F35="", "", 'Diet Plan'!F35)</f>
        <v>0.59081272084805658</v>
      </c>
      <c r="G41" s="199">
        <f>IF('Diet Plan'!G35="", "", 'Diet Plan'!G35)</f>
        <v>0.17809187279151942</v>
      </c>
      <c r="H41" s="292">
        <f>IF('Diet Plan'!H35="", "", 'Diet Plan'!H35)</f>
        <v>0.23109540636042405</v>
      </c>
    </row>
    <row r="42" spans="1:8" x14ac:dyDescent="0.2">
      <c r="A42" s="219" t="str">
        <f>IF('Diet Plan'!A36="", "", 'Diet Plan'!A36)</f>
        <v/>
      </c>
      <c r="B42" s="204" t="s">
        <v>176</v>
      </c>
      <c r="C42" s="200" t="str">
        <f>IF('Diet Plan'!C36="", "", 'Diet Plan'!C36)</f>
        <v/>
      </c>
      <c r="D42" s="200" t="str">
        <f>IF('Diet Plan'!D36="", "", 'Diet Plan'!D36)</f>
        <v/>
      </c>
      <c r="E42" s="201">
        <f>IF('Diet Plan'!E36="", "", 'Diet Plan'!E36)</f>
        <v>9.5173811618205171E-5</v>
      </c>
      <c r="F42" s="202">
        <f>IF('Diet Plan'!F36="", "", 'Diet Plan'!F36)</f>
        <v>1.8590024886172788E-4</v>
      </c>
      <c r="G42" s="202">
        <f>IF('Diet Plan'!G36="", "", 'Diet Plan'!G36)</f>
        <v>3.3622150272599585E-5</v>
      </c>
      <c r="H42" s="293">
        <f>IF('Diet Plan'!H36="", "", 'Diet Plan'!H36)</f>
        <v>1.0907185653908795E-4</v>
      </c>
    </row>
    <row r="43" spans="1:8" x14ac:dyDescent="0.2">
      <c r="A43" s="221" t="str">
        <f>IF('Diet Plan'!A37="", "", 'Diet Plan'!A37)</f>
        <v>14h00 (3)</v>
      </c>
      <c r="B43" s="237" t="str">
        <f>INDEX('Nutrition Table'!$A$5:$AN$280,'Diet Plan'!$B37+1,'Nutrition Table'!A$4)</f>
        <v>***Peito de Frango Cozido</v>
      </c>
      <c r="C43" s="194">
        <f>IF('Diet Plan'!C37="", "", 'Diet Plan'!C37)</f>
        <v>100</v>
      </c>
      <c r="D43" s="195" t="str">
        <f>IF('Diet Plan'!D37="", "", 'Diet Plan'!D37)</f>
        <v>g</v>
      </c>
      <c r="E43" s="196">
        <f>IF('Diet Plan'!E37="", "", 'Diet Plan'!E37)</f>
        <v>163</v>
      </c>
      <c r="F43" s="196">
        <f>IF('Diet Plan'!F37="", "", 'Diet Plan'!F37)</f>
        <v>30</v>
      </c>
      <c r="G43" s="196">
        <f>IF('Diet Plan'!G37="", "", 'Diet Plan'!G37)</f>
        <v>0</v>
      </c>
      <c r="H43" s="294">
        <f>IF('Diet Plan'!H37="", "", 'Diet Plan'!H37)</f>
        <v>3.2</v>
      </c>
    </row>
    <row r="44" spans="1:8" x14ac:dyDescent="0.2">
      <c r="A44" s="220" t="str">
        <f>IF('Diet Plan'!A38="", "", 'Diet Plan'!A38)</f>
        <v/>
      </c>
      <c r="B44" s="238" t="str">
        <f>INDEX('Nutrition Table'!$A$5:$AN$280,'Diet Plan'!$B38+1,'Nutrition Table'!A$4)</f>
        <v>***Batata Doce Cozida</v>
      </c>
      <c r="C44" s="197">
        <f>IF('Diet Plan'!C38="", "", 'Diet Plan'!C38)</f>
        <v>50</v>
      </c>
      <c r="D44" s="178" t="str">
        <f>IF('Diet Plan'!D38="", "", 'Diet Plan'!D38)</f>
        <v>g</v>
      </c>
      <c r="E44" s="191">
        <f>IF('Diet Plan'!E38="", "", 'Diet Plan'!E38)</f>
        <v>38.5</v>
      </c>
      <c r="F44" s="191">
        <f>IF('Diet Plan'!F38="", "", 'Diet Plan'!F38)</f>
        <v>0.3</v>
      </c>
      <c r="G44" s="191">
        <f>IF('Diet Plan'!G38="", "", 'Diet Plan'!G38)</f>
        <v>9.1999999999999993</v>
      </c>
      <c r="H44" s="289">
        <f>IF('Diet Plan'!H38="", "", 'Diet Plan'!H38)</f>
        <v>0.05</v>
      </c>
    </row>
    <row r="45" spans="1:8" x14ac:dyDescent="0.2">
      <c r="A45" s="220" t="str">
        <f>IF('Diet Plan'!A39="", "", 'Diet Plan'!A39)</f>
        <v/>
      </c>
      <c r="B45" s="238" t="str">
        <f>INDEX('Nutrition Table'!$A$5:$AN$280,'Diet Plan'!$B39+1,'Nutrition Table'!A$4)</f>
        <v>***Brócolis</v>
      </c>
      <c r="C45" s="197">
        <f>IF('Diet Plan'!C39="", "", 'Diet Plan'!C39)</f>
        <v>50</v>
      </c>
      <c r="D45" s="178" t="str">
        <f>IF('Diet Plan'!D39="", "", 'Diet Plan'!D39)</f>
        <v>g</v>
      </c>
      <c r="E45" s="191">
        <f>IF('Diet Plan'!E39="", "", 'Diet Plan'!E39)</f>
        <v>12.5</v>
      </c>
      <c r="F45" s="191">
        <f>IF('Diet Plan'!F39="", "", 'Diet Plan'!F39)</f>
        <v>1.05</v>
      </c>
      <c r="G45" s="191">
        <f>IF('Diet Plan'!G39="", "", 'Diet Plan'!G39)</f>
        <v>0.25</v>
      </c>
      <c r="H45" s="289">
        <f>IF('Diet Plan'!H39="", "", 'Diet Plan'!H39)</f>
        <v>2.2000000000000002</v>
      </c>
    </row>
    <row r="46" spans="1:8" x14ac:dyDescent="0.2">
      <c r="A46" s="220" t="str">
        <f>IF('Diet Plan'!A40="", "", 'Diet Plan'!A40)</f>
        <v/>
      </c>
      <c r="B46" s="238" t="str">
        <f>INDEX('Nutrition Table'!$A$5:$AN$280,'Diet Plan'!$B40+1,'Nutrition Table'!A$4)</f>
        <v xml:space="preserve"> --------------- </v>
      </c>
      <c r="C46" s="197">
        <f>IF('Diet Plan'!C40="", "", 'Diet Plan'!C40)</f>
        <v>0</v>
      </c>
      <c r="D46" s="178" t="str">
        <f>IF('Diet Plan'!D40="", "", 'Diet Plan'!D40)</f>
        <v>-</v>
      </c>
      <c r="E46" s="191">
        <f>IF('Diet Plan'!E40="", "", 'Diet Plan'!E40)</f>
        <v>0</v>
      </c>
      <c r="F46" s="191">
        <f>IF('Diet Plan'!F40="", "", 'Diet Plan'!F40)</f>
        <v>0</v>
      </c>
      <c r="G46" s="191">
        <f>IF('Diet Plan'!G40="", "", 'Diet Plan'!G40)</f>
        <v>0</v>
      </c>
      <c r="H46" s="289">
        <f>IF('Diet Plan'!H40="", "", 'Diet Plan'!H40)</f>
        <v>0</v>
      </c>
    </row>
    <row r="47" spans="1:8" x14ac:dyDescent="0.2">
      <c r="A47" s="220" t="str">
        <f>IF('Diet Plan'!A41="", "", 'Diet Plan'!A41)</f>
        <v/>
      </c>
      <c r="B47" s="238" t="str">
        <f>INDEX('Nutrition Table'!$A$5:$AN$280,'Diet Plan'!$B41+1,'Nutrition Table'!A$4)</f>
        <v xml:space="preserve"> --------------- </v>
      </c>
      <c r="C47" s="197">
        <f>IF('Diet Plan'!C41="", "", 'Diet Plan'!C41)</f>
        <v>0</v>
      </c>
      <c r="D47" s="178" t="str">
        <f>IF('Diet Plan'!D41="", "", 'Diet Plan'!D41)</f>
        <v>-</v>
      </c>
      <c r="E47" s="191">
        <f>IF('Diet Plan'!E41="", "", 'Diet Plan'!E41)</f>
        <v>0</v>
      </c>
      <c r="F47" s="191">
        <f>IF('Diet Plan'!F41="", "", 'Diet Plan'!F41)</f>
        <v>0</v>
      </c>
      <c r="G47" s="191">
        <f>IF('Diet Plan'!G41="", "", 'Diet Plan'!G41)</f>
        <v>0</v>
      </c>
      <c r="H47" s="289">
        <f>IF('Diet Plan'!H41="", "", 'Diet Plan'!H41)</f>
        <v>0</v>
      </c>
    </row>
    <row r="48" spans="1:8" x14ac:dyDescent="0.2">
      <c r="A48" s="220" t="str">
        <f>IF('Diet Plan'!A42="", "", 'Diet Plan'!A42)</f>
        <v/>
      </c>
      <c r="B48" s="238" t="str">
        <f>INDEX('Nutrition Table'!$A$5:$AN$280,'Diet Plan'!$B42+1,'Nutrition Table'!A$4)</f>
        <v xml:space="preserve"> --------------- </v>
      </c>
      <c r="C48" s="197">
        <f>IF('Diet Plan'!C42="", "", 'Diet Plan'!C42)</f>
        <v>0</v>
      </c>
      <c r="D48" s="178" t="str">
        <f>IF('Diet Plan'!D42="", "", 'Diet Plan'!D42)</f>
        <v>-</v>
      </c>
      <c r="E48" s="191">
        <f>IF('Diet Plan'!E42="", "", 'Diet Plan'!E42)</f>
        <v>0</v>
      </c>
      <c r="F48" s="191">
        <f>IF('Diet Plan'!F42="", "", 'Diet Plan'!F42)</f>
        <v>0</v>
      </c>
      <c r="G48" s="191">
        <f>IF('Diet Plan'!G42="", "", 'Diet Plan'!G42)</f>
        <v>0</v>
      </c>
      <c r="H48" s="289">
        <f>IF('Diet Plan'!H42="", "", 'Diet Plan'!H42)</f>
        <v>0</v>
      </c>
    </row>
    <row r="49" spans="1:8" x14ac:dyDescent="0.2">
      <c r="A49" s="220" t="str">
        <f>IF('Diet Plan'!A43="", "", 'Diet Plan'!A43)</f>
        <v/>
      </c>
      <c r="B49" s="238" t="str">
        <f>INDEX('Nutrition Table'!$A$5:$AN$280,'Diet Plan'!$B43+1,'Nutrition Table'!A$4)</f>
        <v xml:space="preserve"> --------------- </v>
      </c>
      <c r="C49" s="197">
        <f>IF('Diet Plan'!C43="", "", 'Diet Plan'!C43)</f>
        <v>0</v>
      </c>
      <c r="D49" s="178" t="str">
        <f>IF('Diet Plan'!D43="", "", 'Diet Plan'!D43)</f>
        <v>-</v>
      </c>
      <c r="E49" s="191">
        <f>IF('Diet Plan'!E43="", "", 'Diet Plan'!E43)</f>
        <v>0</v>
      </c>
      <c r="F49" s="191">
        <f>IF('Diet Plan'!F43="", "", 'Diet Plan'!F43)</f>
        <v>0</v>
      </c>
      <c r="G49" s="191">
        <f>IF('Diet Plan'!G43="", "", 'Diet Plan'!G43)</f>
        <v>0</v>
      </c>
      <c r="H49" s="289">
        <f>IF('Diet Plan'!H43="", "", 'Diet Plan'!H43)</f>
        <v>0</v>
      </c>
    </row>
    <row r="50" spans="1:8" x14ac:dyDescent="0.2">
      <c r="A50" s="220" t="str">
        <f>IF('Diet Plan'!A44="", "", 'Diet Plan'!A44)</f>
        <v/>
      </c>
      <c r="B50" s="239" t="str">
        <f>INDEX('Nutrition Table'!$A$5:$AN$280,'Diet Plan'!$B44+1,'Nutrition Table'!A$4)</f>
        <v xml:space="preserve"> --------------- </v>
      </c>
      <c r="C50" s="240">
        <f>IF('Diet Plan'!C44="", "", 'Diet Plan'!C44)</f>
        <v>0</v>
      </c>
      <c r="D50" s="188" t="str">
        <f>IF('Diet Plan'!D44="", "", 'Diet Plan'!D44)</f>
        <v>-</v>
      </c>
      <c r="E50" s="192">
        <f>IF('Diet Plan'!E44="", "", 'Diet Plan'!E44)</f>
        <v>0</v>
      </c>
      <c r="F50" s="192">
        <f>IF('Diet Plan'!F44="", "", 'Diet Plan'!F44)</f>
        <v>0</v>
      </c>
      <c r="G50" s="192">
        <f>IF('Diet Plan'!G44="", "", 'Diet Plan'!G44)</f>
        <v>0</v>
      </c>
      <c r="H50" s="290">
        <f>IF('Diet Plan'!H44="", "", 'Diet Plan'!H44)</f>
        <v>0</v>
      </c>
    </row>
    <row r="51" spans="1:8" x14ac:dyDescent="0.2">
      <c r="A51" s="220" t="str">
        <f>IF('Diet Plan'!A45="", "", 'Diet Plan'!A45)</f>
        <v/>
      </c>
      <c r="B51" s="241" t="str">
        <f>IF('Diet Plan'!B45="", "", 'Diet Plan'!B45)</f>
        <v>Total</v>
      </c>
      <c r="C51" s="242" t="str">
        <f>IF('Diet Plan'!C45="", "", 'Diet Plan'!C45)</f>
        <v/>
      </c>
      <c r="D51" s="242" t="str">
        <f>IF('Diet Plan'!D45="", "", 'Diet Plan'!D45)</f>
        <v/>
      </c>
      <c r="E51" s="243">
        <f>IF('Diet Plan'!E45="", "", 'Diet Plan'!E45)</f>
        <v>214</v>
      </c>
      <c r="F51" s="243">
        <f>IF('Diet Plan'!F45="", "", 'Diet Plan'!F45)</f>
        <v>31.35</v>
      </c>
      <c r="G51" s="243">
        <f>IF('Diet Plan'!G45="", "", 'Diet Plan'!G45)</f>
        <v>9.4499999999999993</v>
      </c>
      <c r="H51" s="291">
        <f>IF('Diet Plan'!H45="", "", 'Diet Plan'!H45)</f>
        <v>5.45</v>
      </c>
    </row>
    <row r="52" spans="1:8" x14ac:dyDescent="0.2">
      <c r="A52" s="220" t="str">
        <f>IF('Diet Plan'!A46="", "", 'Diet Plan'!A46)</f>
        <v/>
      </c>
      <c r="B52" s="203" t="str">
        <f>IF('Diet Plan'!B46="", "", 'Diet Plan'!B46)</f>
        <v>Energy %</v>
      </c>
      <c r="C52" s="177" t="str">
        <f>IF('Diet Plan'!C46="", "", 'Diet Plan'!C46)</f>
        <v/>
      </c>
      <c r="D52" s="177" t="str">
        <f>IF('Diet Plan'!D46="", "", 'Diet Plan'!D46)</f>
        <v/>
      </c>
      <c r="E52" s="198" t="str">
        <f>IF('Diet Plan'!E46="", "", 'Diet Plan'!E46)</f>
        <v/>
      </c>
      <c r="F52" s="199">
        <f>IF('Diet Plan'!F46="", "", 'Diet Plan'!F46)</f>
        <v>0.59081272084805658</v>
      </c>
      <c r="G52" s="199">
        <f>IF('Diet Plan'!G46="", "", 'Diet Plan'!G46)</f>
        <v>0.17809187279151942</v>
      </c>
      <c r="H52" s="292">
        <f>IF('Diet Plan'!H46="", "", 'Diet Plan'!H46)</f>
        <v>0.23109540636042405</v>
      </c>
    </row>
    <row r="53" spans="1:8" x14ac:dyDescent="0.2">
      <c r="A53" s="219" t="str">
        <f>IF('Diet Plan'!A47="", "", 'Diet Plan'!A47)</f>
        <v/>
      </c>
      <c r="B53" s="204" t="s">
        <v>176</v>
      </c>
      <c r="C53" s="200" t="str">
        <f>IF('Diet Plan'!C47="", "", 'Diet Plan'!C47)</f>
        <v/>
      </c>
      <c r="D53" s="200" t="str">
        <f>IF('Diet Plan'!D47="", "", 'Diet Plan'!D47)</f>
        <v/>
      </c>
      <c r="E53" s="201">
        <f>IF('Diet Plan'!E47="", "", 'Diet Plan'!E47)</f>
        <v>9.5173811618205171E-5</v>
      </c>
      <c r="F53" s="202">
        <f>IF('Diet Plan'!F47="", "", 'Diet Plan'!F47)</f>
        <v>1.8590024886172788E-4</v>
      </c>
      <c r="G53" s="202">
        <f>IF('Diet Plan'!G47="", "", 'Diet Plan'!G47)</f>
        <v>3.3622150272599585E-5</v>
      </c>
      <c r="H53" s="293">
        <f>IF('Diet Plan'!H47="", "", 'Diet Plan'!H47)</f>
        <v>1.0907185653908795E-4</v>
      </c>
    </row>
    <row r="54" spans="1:8" x14ac:dyDescent="0.2">
      <c r="A54" s="221" t="str">
        <f>IF('Diet Plan'!A48="", "", 'Diet Plan'!A48)</f>
        <v>17h00 (4)</v>
      </c>
      <c r="B54" s="237" t="str">
        <f>INDEX('Nutrition Table'!$A$5:$AN$280,'Diet Plan'!$B48+1,'Nutrition Table'!A$4)</f>
        <v>***Clara de Ovo Pasteurizada</v>
      </c>
      <c r="C54" s="194">
        <f>IF('Diet Plan'!C48="", "", 'Diet Plan'!C48)</f>
        <v>100</v>
      </c>
      <c r="D54" s="195" t="str">
        <f>IF('Diet Plan'!D48="", "", 'Diet Plan'!D48)</f>
        <v>g</v>
      </c>
      <c r="E54" s="196">
        <f>IF('Diet Plan'!E48="", "", 'Diet Plan'!E48)</f>
        <v>44</v>
      </c>
      <c r="F54" s="196">
        <f>IF('Diet Plan'!F48="", "", 'Diet Plan'!F48)</f>
        <v>10.199999999999999</v>
      </c>
      <c r="G54" s="196">
        <f>IF('Diet Plan'!G48="", "", 'Diet Plan'!G48)</f>
        <v>0.6</v>
      </c>
      <c r="H54" s="294">
        <f>IF('Diet Plan'!H48="", "", 'Diet Plan'!H48)</f>
        <v>0</v>
      </c>
    </row>
    <row r="55" spans="1:8" x14ac:dyDescent="0.2">
      <c r="A55" s="220" t="str">
        <f>IF('Diet Plan'!A49="", "", 'Diet Plan'!A49)</f>
        <v/>
      </c>
      <c r="B55" s="238" t="str">
        <f>INDEX('Nutrition Table'!$A$5:$AN$280,'Diet Plan'!$B49+1,'Nutrition Table'!A$4)</f>
        <v>***Pasta de Amendoin Integral</v>
      </c>
      <c r="C55" s="197">
        <f>IF('Diet Plan'!C49="", "", 'Diet Plan'!C49)</f>
        <v>10</v>
      </c>
      <c r="D55" s="178" t="str">
        <f>IF('Diet Plan'!D49="", "", 'Diet Plan'!D49)</f>
        <v>g</v>
      </c>
      <c r="E55" s="191">
        <f>IF('Diet Plan'!E49="", "", 'Diet Plan'!E49)</f>
        <v>53.333333333333329</v>
      </c>
      <c r="F55" s="191">
        <f>IF('Diet Plan'!F49="", "", 'Diet Plan'!F49)</f>
        <v>3.0666666666666664</v>
      </c>
      <c r="G55" s="191">
        <f>IF('Diet Plan'!G49="", "", 'Diet Plan'!G49)</f>
        <v>2.1333333333333333</v>
      </c>
      <c r="H55" s="289">
        <f>IF('Diet Plan'!H49="", "", 'Diet Plan'!H49)</f>
        <v>4.9333333333333336</v>
      </c>
    </row>
    <row r="56" spans="1:8" x14ac:dyDescent="0.2">
      <c r="A56" s="220" t="str">
        <f>IF('Diet Plan'!A50="", "", 'Diet Plan'!A50)</f>
        <v/>
      </c>
      <c r="B56" s="238" t="str">
        <f>INDEX('Nutrition Table'!$A$5:$AN$280,'Diet Plan'!$B50+1,'Nutrition Table'!A$4)</f>
        <v>***Banana Prata</v>
      </c>
      <c r="C56" s="197">
        <f>IF('Diet Plan'!C50="", "", 'Diet Plan'!C50)</f>
        <v>100</v>
      </c>
      <c r="D56" s="178" t="str">
        <f>IF('Diet Plan'!D50="", "", 'Diet Plan'!D50)</f>
        <v>g</v>
      </c>
      <c r="E56" s="191">
        <f>IF('Diet Plan'!E50="", "", 'Diet Plan'!E50)</f>
        <v>98</v>
      </c>
      <c r="F56" s="191">
        <f>IF('Diet Plan'!F50="", "", 'Diet Plan'!F50)</f>
        <v>1.3</v>
      </c>
      <c r="G56" s="191">
        <f>IF('Diet Plan'!G50="", "", 'Diet Plan'!G50)</f>
        <v>26</v>
      </c>
      <c r="H56" s="289">
        <f>IF('Diet Plan'!H50="", "", 'Diet Plan'!H50)</f>
        <v>0.1</v>
      </c>
    </row>
    <row r="57" spans="1:8" x14ac:dyDescent="0.2">
      <c r="A57" s="220" t="str">
        <f>IF('Diet Plan'!A51="", "", 'Diet Plan'!A51)</f>
        <v/>
      </c>
      <c r="B57" s="238" t="str">
        <f>INDEX('Nutrition Table'!$A$5:$AN$280,'Diet Plan'!$B51+1,'Nutrition Table'!A$4)</f>
        <v>***Aveia</v>
      </c>
      <c r="C57" s="197">
        <f>IF('Diet Plan'!C51="", "", 'Diet Plan'!C51)</f>
        <v>20</v>
      </c>
      <c r="D57" s="178" t="str">
        <f>IF('Diet Plan'!D51="", "", 'Diet Plan'!D51)</f>
        <v>g</v>
      </c>
      <c r="E57" s="191">
        <f>IF('Diet Plan'!E51="", "", 'Diet Plan'!E51)</f>
        <v>69.400000000000006</v>
      </c>
      <c r="F57" s="191">
        <f>IF('Diet Plan'!F51="", "", 'Diet Plan'!F51)</f>
        <v>2.8600000000000003</v>
      </c>
      <c r="G57" s="191">
        <f>IF('Diet Plan'!G51="", "", 'Diet Plan'!G51)</f>
        <v>11.32</v>
      </c>
      <c r="H57" s="289">
        <f>IF('Diet Plan'!H51="", "", 'Diet Plan'!H51)</f>
        <v>1.46</v>
      </c>
    </row>
    <row r="58" spans="1:8" x14ac:dyDescent="0.2">
      <c r="A58" s="220" t="str">
        <f>IF('Diet Plan'!A52="", "", 'Diet Plan'!A52)</f>
        <v/>
      </c>
      <c r="B58" s="238" t="str">
        <f>INDEX('Nutrition Table'!$A$5:$AN$280,'Diet Plan'!$B52+1,'Nutrition Table'!A$4)</f>
        <v>***Óleo de Côco</v>
      </c>
      <c r="C58" s="197">
        <f>IF('Diet Plan'!C52="", "", 'Diet Plan'!C52)</f>
        <v>10</v>
      </c>
      <c r="D58" s="178" t="str">
        <f>IF('Diet Plan'!D52="", "", 'Diet Plan'!D52)</f>
        <v>g</v>
      </c>
      <c r="E58" s="191">
        <f>IF('Diet Plan'!E52="", "", 'Diet Plan'!E52)</f>
        <v>88.4</v>
      </c>
      <c r="F58" s="191">
        <f>IF('Diet Plan'!F52="", "", 'Diet Plan'!F52)</f>
        <v>0</v>
      </c>
      <c r="G58" s="191">
        <f>IF('Diet Plan'!G52="", "", 'Diet Plan'!G52)</f>
        <v>0</v>
      </c>
      <c r="H58" s="289">
        <f>IF('Diet Plan'!H52="", "", 'Diet Plan'!H52)</f>
        <v>10</v>
      </c>
    </row>
    <row r="59" spans="1:8" x14ac:dyDescent="0.2">
      <c r="A59" s="222" t="str">
        <f>IF('Diet Plan'!A53="", "", 'Diet Plan'!A53)</f>
        <v/>
      </c>
      <c r="B59" s="238" t="str">
        <f>INDEX('Nutrition Table'!$A$5:$AN$280,'Diet Plan'!$B53+1,'Nutrition Table'!A$4)</f>
        <v xml:space="preserve"> --------------- </v>
      </c>
      <c r="C59" s="197">
        <f>IF('Diet Plan'!C53="", "", 'Diet Plan'!C53)</f>
        <v>0</v>
      </c>
      <c r="D59" s="178" t="str">
        <f>IF('Diet Plan'!D53="", "", 'Diet Plan'!D53)</f>
        <v>-</v>
      </c>
      <c r="E59" s="191">
        <f>IF('Diet Plan'!E53="", "", 'Diet Plan'!E53)</f>
        <v>0</v>
      </c>
      <c r="F59" s="191">
        <f>IF('Diet Plan'!F53="", "", 'Diet Plan'!F53)</f>
        <v>0</v>
      </c>
      <c r="G59" s="191">
        <f>IF('Diet Plan'!G53="", "", 'Diet Plan'!G53)</f>
        <v>0</v>
      </c>
      <c r="H59" s="289">
        <f>IF('Diet Plan'!H53="", "", 'Diet Plan'!H53)</f>
        <v>0</v>
      </c>
    </row>
    <row r="60" spans="1:8" x14ac:dyDescent="0.2">
      <c r="A60" s="222" t="str">
        <f>IF('Diet Plan'!A54="", "", 'Diet Plan'!A54)</f>
        <v/>
      </c>
      <c r="B60" s="238" t="str">
        <f>INDEX('Nutrition Table'!$A$5:$AN$280,'Diet Plan'!$B54+1,'Nutrition Table'!A$4)</f>
        <v xml:space="preserve"> --------------- </v>
      </c>
      <c r="C60" s="197">
        <f>IF('Diet Plan'!C54="", "", 'Diet Plan'!C54)</f>
        <v>0</v>
      </c>
      <c r="D60" s="178" t="str">
        <f>IF('Diet Plan'!D54="", "", 'Diet Plan'!D54)</f>
        <v>-</v>
      </c>
      <c r="E60" s="191">
        <f>IF('Diet Plan'!E54="", "", 'Diet Plan'!E54)</f>
        <v>0</v>
      </c>
      <c r="F60" s="191">
        <f>IF('Diet Plan'!F54="", "", 'Diet Plan'!F54)</f>
        <v>0</v>
      </c>
      <c r="G60" s="191">
        <f>IF('Diet Plan'!G54="", "", 'Diet Plan'!G54)</f>
        <v>0</v>
      </c>
      <c r="H60" s="289">
        <f>IF('Diet Plan'!H54="", "", 'Diet Plan'!H54)</f>
        <v>0</v>
      </c>
    </row>
    <row r="61" spans="1:8" x14ac:dyDescent="0.2">
      <c r="A61" s="222" t="str">
        <f>IF('Diet Plan'!A55="", "", 'Diet Plan'!A55)</f>
        <v/>
      </c>
      <c r="B61" s="239" t="str">
        <f>INDEX('Nutrition Table'!$A$5:$AN$280,'Diet Plan'!$B55+1,'Nutrition Table'!A$4)</f>
        <v xml:space="preserve"> --------------- </v>
      </c>
      <c r="C61" s="240">
        <f>IF('Diet Plan'!C55="", "", 'Diet Plan'!C55)</f>
        <v>0</v>
      </c>
      <c r="D61" s="188" t="str">
        <f>IF('Diet Plan'!D55="", "", 'Diet Plan'!D55)</f>
        <v>-</v>
      </c>
      <c r="E61" s="192">
        <f>IF('Diet Plan'!E55="", "", 'Diet Plan'!E55)</f>
        <v>0</v>
      </c>
      <c r="F61" s="192">
        <f>IF('Diet Plan'!F55="", "", 'Diet Plan'!F55)</f>
        <v>0</v>
      </c>
      <c r="G61" s="192">
        <f>IF('Diet Plan'!G55="", "", 'Diet Plan'!G55)</f>
        <v>0</v>
      </c>
      <c r="H61" s="290">
        <f>IF('Diet Plan'!H55="", "", 'Diet Plan'!H55)</f>
        <v>0</v>
      </c>
    </row>
    <row r="62" spans="1:8" x14ac:dyDescent="0.2">
      <c r="A62" s="222" t="str">
        <f>IF('Diet Plan'!A56="", "", 'Diet Plan'!A56)</f>
        <v/>
      </c>
      <c r="B62" s="241" t="str">
        <f>IF('Diet Plan'!B56="", "", 'Diet Plan'!B56)</f>
        <v>Total</v>
      </c>
      <c r="C62" s="242" t="str">
        <f>IF('Diet Plan'!C56="", "", 'Diet Plan'!C56)</f>
        <v/>
      </c>
      <c r="D62" s="242" t="str">
        <f>IF('Diet Plan'!D56="", "", 'Diet Plan'!D56)</f>
        <v/>
      </c>
      <c r="E62" s="243">
        <f>IF('Diet Plan'!E56="", "", 'Diet Plan'!E56)</f>
        <v>353.13333333333333</v>
      </c>
      <c r="F62" s="243">
        <f>IF('Diet Plan'!F56="", "", 'Diet Plan'!F56)</f>
        <v>17.426666666666666</v>
      </c>
      <c r="G62" s="243">
        <f>IF('Diet Plan'!G56="", "", 'Diet Plan'!G56)</f>
        <v>40.053333333333335</v>
      </c>
      <c r="H62" s="291">
        <f>IF('Diet Plan'!H56="", "", 'Diet Plan'!H56)</f>
        <v>16.493333333333332</v>
      </c>
    </row>
    <row r="63" spans="1:8" x14ac:dyDescent="0.2">
      <c r="A63" s="222" t="str">
        <f>IF('Diet Plan'!A57="", "", 'Diet Plan'!A57)</f>
        <v/>
      </c>
      <c r="B63" s="203" t="str">
        <f>IF('Diet Plan'!B57="", "", 'Diet Plan'!B57)</f>
        <v>Energy %</v>
      </c>
      <c r="C63" s="177" t="str">
        <f>IF('Diet Plan'!C57="", "", 'Diet Plan'!C57)</f>
        <v/>
      </c>
      <c r="D63" s="177" t="str">
        <f>IF('Diet Plan'!D57="", "", 'Diet Plan'!D57)</f>
        <v/>
      </c>
      <c r="E63" s="198" t="str">
        <f>IF('Diet Plan'!E57="", "", 'Diet Plan'!E57)</f>
        <v/>
      </c>
      <c r="F63" s="199">
        <f>IF('Diet Plan'!F57="", "", 'Diet Plan'!F57)</f>
        <v>0.184233710399267</v>
      </c>
      <c r="G63" s="199">
        <f>IF('Diet Plan'!G57="", "", 'Diet Plan'!G57)</f>
        <v>0.42344151954047293</v>
      </c>
      <c r="H63" s="292">
        <f>IF('Diet Plan'!H57="", "", 'Diet Plan'!H57)</f>
        <v>0.39232477006026006</v>
      </c>
    </row>
    <row r="64" spans="1:8" ht="13.5" thickBot="1" x14ac:dyDescent="0.25">
      <c r="A64" s="273" t="str">
        <f>IF('Diet Plan'!A58="", "", 'Diet Plan'!A58)</f>
        <v/>
      </c>
      <c r="B64" s="274" t="s">
        <v>176</v>
      </c>
      <c r="C64" s="275" t="str">
        <f>IF('Diet Plan'!C58="", "", 'Diet Plan'!C58)</f>
        <v/>
      </c>
      <c r="D64" s="275" t="str">
        <f>IF('Diet Plan'!D58="", "", 'Diet Plan'!D58)</f>
        <v/>
      </c>
      <c r="E64" s="276">
        <f>IF('Diet Plan'!E58="", "", 'Diet Plan'!E58)</f>
        <v>1.5705161375128749E-4</v>
      </c>
      <c r="F64" s="277">
        <f>IF('Diet Plan'!F58="", "", 'Diet Plan'!F58)</f>
        <v>1.0333721435928902E-4</v>
      </c>
      <c r="G64" s="277">
        <f>IF('Diet Plan'!G58="", "", 'Diet Plan'!G58)</f>
        <v>1.4250573462982598E-4</v>
      </c>
      <c r="H64" s="295">
        <f>IF('Diet Plan'!H58="", "", 'Diet Plan'!H58)</f>
        <v>3.3008412608893402E-4</v>
      </c>
    </row>
    <row r="65" spans="1:8" x14ac:dyDescent="0.2">
      <c r="A65" s="272" t="str">
        <f>IF('Diet Plan'!A59="", "", 'Diet Plan'!A59)</f>
        <v>20h30 (5)</v>
      </c>
      <c r="B65" s="238" t="str">
        <f>INDEX('Nutrition Table'!$A$5:$AN$280,'Diet Plan'!$B59+1,'Nutrition Table'!A$4)</f>
        <v>***Castanha do Pará</v>
      </c>
      <c r="C65" s="197">
        <f>IF('Diet Plan'!C59="", "", 'Diet Plan'!C59)</f>
        <v>1</v>
      </c>
      <c r="D65" s="178" t="str">
        <f>IF('Diet Plan'!D59="", "", 'Diet Plan'!D59)</f>
        <v>u (3g)</v>
      </c>
      <c r="E65" s="191">
        <f>IF('Diet Plan'!E59="", "", 'Diet Plan'!E59)</f>
        <v>19.68</v>
      </c>
      <c r="F65" s="191">
        <f>IF('Diet Plan'!F59="", "", 'Diet Plan'!F59)</f>
        <v>0.42</v>
      </c>
      <c r="G65" s="191">
        <f>IF('Diet Plan'!G59="", "", 'Diet Plan'!G59)</f>
        <v>0.39</v>
      </c>
      <c r="H65" s="289">
        <f>IF('Diet Plan'!H59="", "", 'Diet Plan'!H59)</f>
        <v>1.99</v>
      </c>
    </row>
    <row r="66" spans="1:8" x14ac:dyDescent="0.2">
      <c r="A66" s="220" t="str">
        <f>IF('Diet Plan'!A60="", "", 'Diet Plan'!A60)</f>
        <v/>
      </c>
      <c r="B66" s="238" t="str">
        <f>INDEX('Nutrition Table'!$A$5:$AN$280,'Diet Plan'!$B60+1,'Nutrition Table'!A$4)</f>
        <v>***Nozes</v>
      </c>
      <c r="C66" s="197">
        <f>IF('Diet Plan'!C60="", "", 'Diet Plan'!C60)</f>
        <v>10</v>
      </c>
      <c r="D66" s="178" t="str">
        <f>IF('Diet Plan'!D60="", "", 'Diet Plan'!D60)</f>
        <v>g</v>
      </c>
      <c r="E66" s="191">
        <f>IF('Diet Plan'!E60="", "", 'Diet Plan'!E60)</f>
        <v>62</v>
      </c>
      <c r="F66" s="191">
        <f>IF('Diet Plan'!F60="", "", 'Diet Plan'!F60)</f>
        <v>1.4000000000000001</v>
      </c>
      <c r="G66" s="191">
        <f>IF('Diet Plan'!G60="", "", 'Diet Plan'!G60)</f>
        <v>1.8</v>
      </c>
      <c r="H66" s="289">
        <f>IF('Diet Plan'!H60="", "", 'Diet Plan'!H60)</f>
        <v>5.94</v>
      </c>
    </row>
    <row r="67" spans="1:8" x14ac:dyDescent="0.2">
      <c r="A67" s="220" t="str">
        <f>IF('Diet Plan'!A61="", "", 'Diet Plan'!A61)</f>
        <v/>
      </c>
      <c r="B67" s="238" t="str">
        <f>INDEX('Nutrition Table'!$A$5:$AN$280,'Diet Plan'!$B61+1,'Nutrition Table'!A$4)</f>
        <v xml:space="preserve"> --------------- </v>
      </c>
      <c r="C67" s="197">
        <f>IF('Diet Plan'!C61="", "", 'Diet Plan'!C61)</f>
        <v>50</v>
      </c>
      <c r="D67" s="178" t="str">
        <f>IF('Diet Plan'!D61="", "", 'Diet Plan'!D61)</f>
        <v>-</v>
      </c>
      <c r="E67" s="191">
        <f>IF('Diet Plan'!E61="", "", 'Diet Plan'!E61)</f>
        <v>0</v>
      </c>
      <c r="F67" s="191">
        <f>IF('Diet Plan'!F61="", "", 'Diet Plan'!F61)</f>
        <v>0</v>
      </c>
      <c r="G67" s="191">
        <f>IF('Diet Plan'!G61="", "", 'Diet Plan'!G61)</f>
        <v>0</v>
      </c>
      <c r="H67" s="289">
        <f>IF('Diet Plan'!H61="", "", 'Diet Plan'!H61)</f>
        <v>0</v>
      </c>
    </row>
    <row r="68" spans="1:8" x14ac:dyDescent="0.2">
      <c r="A68" s="220" t="str">
        <f>IF('Diet Plan'!A62="", "", 'Diet Plan'!A62)</f>
        <v/>
      </c>
      <c r="B68" s="238" t="str">
        <f>INDEX('Nutrition Table'!$A$5:$AN$280,'Diet Plan'!$B62+1,'Nutrition Table'!A$4)</f>
        <v xml:space="preserve"> --------------- </v>
      </c>
      <c r="C68" s="197">
        <f>IF('Diet Plan'!C62="", "", 'Diet Plan'!C62)</f>
        <v>0</v>
      </c>
      <c r="D68" s="178" t="str">
        <f>IF('Diet Plan'!D62="", "", 'Diet Plan'!D62)</f>
        <v>-</v>
      </c>
      <c r="E68" s="191">
        <f>IF('Diet Plan'!E62="", "", 'Diet Plan'!E62)</f>
        <v>0</v>
      </c>
      <c r="F68" s="191">
        <f>IF('Diet Plan'!F62="", "", 'Diet Plan'!F62)</f>
        <v>0</v>
      </c>
      <c r="G68" s="191">
        <f>IF('Diet Plan'!G62="", "", 'Diet Plan'!G62)</f>
        <v>0</v>
      </c>
      <c r="H68" s="289">
        <f>IF('Diet Plan'!H62="", "", 'Diet Plan'!H62)</f>
        <v>0</v>
      </c>
    </row>
    <row r="69" spans="1:8" x14ac:dyDescent="0.2">
      <c r="A69" s="220" t="str">
        <f>IF('Diet Plan'!A63="", "", 'Diet Plan'!A63)</f>
        <v/>
      </c>
      <c r="B69" s="238" t="str">
        <f>INDEX('Nutrition Table'!$A$5:$AN$280,'Diet Plan'!$B63+1,'Nutrition Table'!A$4)</f>
        <v xml:space="preserve"> --------------- </v>
      </c>
      <c r="C69" s="197">
        <f>IF('Diet Plan'!C63="", "", 'Diet Plan'!C63)</f>
        <v>0</v>
      </c>
      <c r="D69" s="178" t="str">
        <f>IF('Diet Plan'!D63="", "", 'Diet Plan'!D63)</f>
        <v>-</v>
      </c>
      <c r="E69" s="191">
        <f>IF('Diet Plan'!E63="", "", 'Diet Plan'!E63)</f>
        <v>0</v>
      </c>
      <c r="F69" s="191">
        <f>IF('Diet Plan'!F63="", "", 'Diet Plan'!F63)</f>
        <v>0</v>
      </c>
      <c r="G69" s="191">
        <f>IF('Diet Plan'!G63="", "", 'Diet Plan'!G63)</f>
        <v>0</v>
      </c>
      <c r="H69" s="289">
        <f>IF('Diet Plan'!H63="", "", 'Diet Plan'!H63)</f>
        <v>0</v>
      </c>
    </row>
    <row r="70" spans="1:8" x14ac:dyDescent="0.2">
      <c r="A70" s="220" t="str">
        <f>IF('Diet Plan'!A64="", "", 'Diet Plan'!A64)</f>
        <v/>
      </c>
      <c r="B70" s="238" t="str">
        <f>INDEX('Nutrition Table'!$A$5:$AN$280,'Diet Plan'!$B64+1,'Nutrition Table'!A$4)</f>
        <v xml:space="preserve"> --------------- </v>
      </c>
      <c r="C70" s="197">
        <f>IF('Diet Plan'!C64="", "", 'Diet Plan'!C64)</f>
        <v>0</v>
      </c>
      <c r="D70" s="178" t="str">
        <f>IF('Diet Plan'!D64="", "", 'Diet Plan'!D64)</f>
        <v>-</v>
      </c>
      <c r="E70" s="191">
        <f>IF('Diet Plan'!E64="", "", 'Diet Plan'!E64)</f>
        <v>0</v>
      </c>
      <c r="F70" s="191">
        <f>IF('Diet Plan'!F64="", "", 'Diet Plan'!F64)</f>
        <v>0</v>
      </c>
      <c r="G70" s="191">
        <f>IF('Diet Plan'!G64="", "", 'Diet Plan'!G64)</f>
        <v>0</v>
      </c>
      <c r="H70" s="289">
        <f>IF('Diet Plan'!H64="", "", 'Diet Plan'!H64)</f>
        <v>0</v>
      </c>
    </row>
    <row r="71" spans="1:8" x14ac:dyDescent="0.2">
      <c r="A71" s="220" t="str">
        <f>IF('Diet Plan'!A65="", "", 'Diet Plan'!A65)</f>
        <v/>
      </c>
      <c r="B71" s="238" t="str">
        <f>INDEX('Nutrition Table'!$A$5:$AN$280,'Diet Plan'!$B65+1,'Nutrition Table'!A$4)</f>
        <v xml:space="preserve"> --------------- </v>
      </c>
      <c r="C71" s="197">
        <f>IF('Diet Plan'!C65="", "", 'Diet Plan'!C65)</f>
        <v>0</v>
      </c>
      <c r="D71" s="178" t="str">
        <f>IF('Diet Plan'!D65="", "", 'Diet Plan'!D65)</f>
        <v>-</v>
      </c>
      <c r="E71" s="191">
        <f>IF('Diet Plan'!E65="", "", 'Diet Plan'!E65)</f>
        <v>0</v>
      </c>
      <c r="F71" s="191">
        <f>IF('Diet Plan'!F65="", "", 'Diet Plan'!F65)</f>
        <v>0</v>
      </c>
      <c r="G71" s="191">
        <f>IF('Diet Plan'!G65="", "", 'Diet Plan'!G65)</f>
        <v>0</v>
      </c>
      <c r="H71" s="289">
        <f>IF('Diet Plan'!H65="", "", 'Diet Plan'!H65)</f>
        <v>0</v>
      </c>
    </row>
    <row r="72" spans="1:8" x14ac:dyDescent="0.2">
      <c r="A72" s="220" t="str">
        <f>IF('Diet Plan'!A66="", "", 'Diet Plan'!A66)</f>
        <v/>
      </c>
      <c r="B72" s="239" t="str">
        <f>INDEX('Nutrition Table'!$A$5:$AN$280,'Diet Plan'!$B66+1,'Nutrition Table'!A$4)</f>
        <v xml:space="preserve"> --------------- </v>
      </c>
      <c r="C72" s="240">
        <f>IF('Diet Plan'!C66="", "", 'Diet Plan'!C66)</f>
        <v>0</v>
      </c>
      <c r="D72" s="188" t="str">
        <f>IF('Diet Plan'!D66="", "", 'Diet Plan'!D66)</f>
        <v>-</v>
      </c>
      <c r="E72" s="192">
        <f>IF('Diet Plan'!E66="", "", 'Diet Plan'!E66)</f>
        <v>0</v>
      </c>
      <c r="F72" s="192">
        <f>IF('Diet Plan'!F66="", "", 'Diet Plan'!F66)</f>
        <v>0</v>
      </c>
      <c r="G72" s="192">
        <f>IF('Diet Plan'!G66="", "", 'Diet Plan'!G66)</f>
        <v>0</v>
      </c>
      <c r="H72" s="290">
        <f>IF('Diet Plan'!H66="", "", 'Diet Plan'!H66)</f>
        <v>0</v>
      </c>
    </row>
    <row r="73" spans="1:8" x14ac:dyDescent="0.2">
      <c r="A73" s="220" t="str">
        <f>IF('Diet Plan'!A67="", "", 'Diet Plan'!A67)</f>
        <v/>
      </c>
      <c r="B73" s="241" t="str">
        <f>IF('Diet Plan'!B67="", "", 'Diet Plan'!B67)</f>
        <v>Total</v>
      </c>
      <c r="C73" s="242" t="str">
        <f>IF('Diet Plan'!C67="", "", 'Diet Plan'!C67)</f>
        <v/>
      </c>
      <c r="D73" s="242" t="str">
        <f>IF('Diet Plan'!D67="", "", 'Diet Plan'!D67)</f>
        <v/>
      </c>
      <c r="E73" s="243">
        <f>IF('Diet Plan'!E67="", "", 'Diet Plan'!E67)</f>
        <v>81.680000000000007</v>
      </c>
      <c r="F73" s="243">
        <f>IF('Diet Plan'!F67="", "", 'Diet Plan'!F67)</f>
        <v>1.82</v>
      </c>
      <c r="G73" s="243">
        <f>IF('Diet Plan'!G67="", "", 'Diet Plan'!G67)</f>
        <v>2.19</v>
      </c>
      <c r="H73" s="291">
        <f>IF('Diet Plan'!H67="", "", 'Diet Plan'!H67)</f>
        <v>7.9300000000000006</v>
      </c>
    </row>
    <row r="74" spans="1:8" x14ac:dyDescent="0.2">
      <c r="A74" s="220" t="str">
        <f>IF('Diet Plan'!A68="", "", 'Diet Plan'!A68)</f>
        <v/>
      </c>
      <c r="B74" s="203" t="str">
        <f>IF('Diet Plan'!B68="", "", 'Diet Plan'!B68)</f>
        <v>Energy %</v>
      </c>
      <c r="C74" s="177" t="str">
        <f>IF('Diet Plan'!C68="", "", 'Diet Plan'!C68)</f>
        <v/>
      </c>
      <c r="D74" s="177" t="str">
        <f>IF('Diet Plan'!D68="", "", 'Diet Plan'!D68)</f>
        <v/>
      </c>
      <c r="E74" s="198" t="str">
        <f>IF('Diet Plan'!E68="", "", 'Diet Plan'!E68)</f>
        <v/>
      </c>
      <c r="F74" s="199">
        <f>IF('Diet Plan'!F68="", "", 'Diet Plan'!F68)</f>
        <v>8.3285665255691574E-2</v>
      </c>
      <c r="G74" s="199">
        <f>IF('Diet Plan'!G68="", "", 'Diet Plan'!G68)</f>
        <v>0.10021736643404645</v>
      </c>
      <c r="H74" s="292">
        <f>IF('Diet Plan'!H68="", "", 'Diet Plan'!H68)</f>
        <v>0.81649696831026208</v>
      </c>
    </row>
    <row r="75" spans="1:8" x14ac:dyDescent="0.2">
      <c r="A75" s="219" t="str">
        <f>IF('Diet Plan'!A69="", "", 'Diet Plan'!A69)</f>
        <v/>
      </c>
      <c r="B75" s="204" t="s">
        <v>176</v>
      </c>
      <c r="C75" s="200" t="str">
        <f>IF('Diet Plan'!C69="", "", 'Diet Plan'!C69)</f>
        <v/>
      </c>
      <c r="D75" s="200" t="str">
        <f>IF('Diet Plan'!D69="", "", 'Diet Plan'!D69)</f>
        <v/>
      </c>
      <c r="E75" s="201">
        <f>IF('Diet Plan'!E69="", "", 'Diet Plan'!E69)</f>
        <v>3.632615389240654E-5</v>
      </c>
      <c r="F75" s="202">
        <f>IF('Diet Plan'!F69="", "", 'Diet Plan'!F69)</f>
        <v>1.0792295149229497E-5</v>
      </c>
      <c r="G75" s="202">
        <f>IF('Diet Plan'!G69="", "", 'Diet Plan'!G69)</f>
        <v>7.7917999044437133E-6</v>
      </c>
      <c r="H75" s="293">
        <f>IF('Diet Plan'!H69="", "", 'Diet Plan'!H69)</f>
        <v>1.5870455456054448E-4</v>
      </c>
    </row>
    <row r="76" spans="1:8" x14ac:dyDescent="0.2">
      <c r="A76" s="221" t="str">
        <f>IF('Diet Plan'!A70="", "", 'Diet Plan'!A70)</f>
        <v xml:space="preserve">22h30 (6) </v>
      </c>
      <c r="B76" s="237" t="str">
        <f>INDEX('Nutrition Table'!$A$5:$AN$280,'Diet Plan'!$B70+1,'Nutrition Table'!A$4)</f>
        <v>***Peito de Frango Cozido</v>
      </c>
      <c r="C76" s="194">
        <f>IF('Diet Plan'!C70="", "", 'Diet Plan'!C70)</f>
        <v>100</v>
      </c>
      <c r="D76" s="195" t="str">
        <f>IF('Diet Plan'!D70="", "", 'Diet Plan'!D70)</f>
        <v>g</v>
      </c>
      <c r="E76" s="196">
        <f>IF('Diet Plan'!E70="", "", 'Diet Plan'!E70)</f>
        <v>163</v>
      </c>
      <c r="F76" s="196">
        <f>IF('Diet Plan'!F70="", "", 'Diet Plan'!F70)</f>
        <v>30</v>
      </c>
      <c r="G76" s="196">
        <f>IF('Diet Plan'!G70="", "", 'Diet Plan'!G70)</f>
        <v>0</v>
      </c>
      <c r="H76" s="294">
        <f>IF('Diet Plan'!H70="", "", 'Diet Plan'!H70)</f>
        <v>3.2</v>
      </c>
    </row>
    <row r="77" spans="1:8" x14ac:dyDescent="0.2">
      <c r="A77" s="220" t="str">
        <f>IF('Diet Plan'!A71="", "", 'Diet Plan'!A71)</f>
        <v/>
      </c>
      <c r="B77" s="238" t="str">
        <f>INDEX('Nutrition Table'!$A$5:$AN$280,'Diet Plan'!$B71+1,'Nutrition Table'!A$4)</f>
        <v>***Batata Doce Cozida</v>
      </c>
      <c r="C77" s="197">
        <f>IF('Diet Plan'!C71="", "", 'Diet Plan'!C71)</f>
        <v>50</v>
      </c>
      <c r="D77" s="178" t="str">
        <f>IF('Diet Plan'!D71="", "", 'Diet Plan'!D71)</f>
        <v>g</v>
      </c>
      <c r="E77" s="191">
        <f>IF('Diet Plan'!E71="", "", 'Diet Plan'!E71)</f>
        <v>38.5</v>
      </c>
      <c r="F77" s="191">
        <f>IF('Diet Plan'!F71="", "", 'Diet Plan'!F71)</f>
        <v>0.3</v>
      </c>
      <c r="G77" s="191">
        <f>IF('Diet Plan'!G71="", "", 'Diet Plan'!G71)</f>
        <v>9.1999999999999993</v>
      </c>
      <c r="H77" s="289">
        <f>IF('Diet Plan'!H71="", "", 'Diet Plan'!H71)</f>
        <v>0.05</v>
      </c>
    </row>
    <row r="78" spans="1:8" x14ac:dyDescent="0.2">
      <c r="A78" s="220" t="str">
        <f>IF('Diet Plan'!A72="", "", 'Diet Plan'!A72)</f>
        <v/>
      </c>
      <c r="B78" s="238" t="str">
        <f>INDEX('Nutrition Table'!$A$5:$AN$280,'Diet Plan'!$B72+1,'Nutrition Table'!A$4)</f>
        <v>***Brócolis</v>
      </c>
      <c r="C78" s="197">
        <f>IF('Diet Plan'!C72="", "", 'Diet Plan'!C72)</f>
        <v>50</v>
      </c>
      <c r="D78" s="178" t="str">
        <f>IF('Diet Plan'!D72="", "", 'Diet Plan'!D72)</f>
        <v>g</v>
      </c>
      <c r="E78" s="191">
        <f>IF('Diet Plan'!E72="", "", 'Diet Plan'!E72)</f>
        <v>12.5</v>
      </c>
      <c r="F78" s="191">
        <f>IF('Diet Plan'!F72="", "", 'Diet Plan'!F72)</f>
        <v>1.05</v>
      </c>
      <c r="G78" s="191">
        <f>IF('Diet Plan'!G72="", "", 'Diet Plan'!G72)</f>
        <v>0.25</v>
      </c>
      <c r="H78" s="289">
        <f>IF('Diet Plan'!H72="", "", 'Diet Plan'!H72)</f>
        <v>2.2000000000000002</v>
      </c>
    </row>
    <row r="79" spans="1:8" x14ac:dyDescent="0.2">
      <c r="A79" s="220" t="str">
        <f>IF('Diet Plan'!A73="", "", 'Diet Plan'!A73)</f>
        <v/>
      </c>
      <c r="B79" s="238" t="str">
        <f>INDEX('Nutrition Table'!$A$5:$AN$280,'Diet Plan'!$B73+1,'Nutrition Table'!A$4)</f>
        <v xml:space="preserve"> --------------- </v>
      </c>
      <c r="C79" s="197">
        <f>IF('Diet Plan'!C73="", "", 'Diet Plan'!C73)</f>
        <v>0</v>
      </c>
      <c r="D79" s="178" t="str">
        <f>IF('Diet Plan'!D73="", "", 'Diet Plan'!D73)</f>
        <v>-</v>
      </c>
      <c r="E79" s="191">
        <f>IF('Diet Plan'!E73="", "", 'Diet Plan'!E73)</f>
        <v>0</v>
      </c>
      <c r="F79" s="191">
        <f>IF('Diet Plan'!F73="", "", 'Diet Plan'!F73)</f>
        <v>0</v>
      </c>
      <c r="G79" s="191">
        <f>IF('Diet Plan'!G73="", "", 'Diet Plan'!G73)</f>
        <v>0</v>
      </c>
      <c r="H79" s="289">
        <f>IF('Diet Plan'!H73="", "", 'Diet Plan'!H73)</f>
        <v>0</v>
      </c>
    </row>
    <row r="80" spans="1:8" x14ac:dyDescent="0.2">
      <c r="A80" s="220" t="str">
        <f>IF('Diet Plan'!A74="", "", 'Diet Plan'!A74)</f>
        <v/>
      </c>
      <c r="B80" s="238" t="str">
        <f>INDEX('Nutrition Table'!$A$5:$AN$280,'Diet Plan'!$B74+1,'Nutrition Table'!A$4)</f>
        <v xml:space="preserve"> --------------- </v>
      </c>
      <c r="C80" s="197">
        <f>IF('Diet Plan'!C74="", "", 'Diet Plan'!C74)</f>
        <v>0</v>
      </c>
      <c r="D80" s="178" t="str">
        <f>IF('Diet Plan'!D74="", "", 'Diet Plan'!D74)</f>
        <v>-</v>
      </c>
      <c r="E80" s="191">
        <f>IF('Diet Plan'!E74="", "", 'Diet Plan'!E74)</f>
        <v>0</v>
      </c>
      <c r="F80" s="191">
        <f>IF('Diet Plan'!F74="", "", 'Diet Plan'!F74)</f>
        <v>0</v>
      </c>
      <c r="G80" s="191">
        <f>IF('Diet Plan'!G74="", "", 'Diet Plan'!G74)</f>
        <v>0</v>
      </c>
      <c r="H80" s="289">
        <f>IF('Diet Plan'!H74="", "", 'Diet Plan'!H74)</f>
        <v>0</v>
      </c>
    </row>
    <row r="81" spans="1:8" x14ac:dyDescent="0.2">
      <c r="A81" s="220" t="str">
        <f>IF('Diet Plan'!A75="", "", 'Diet Plan'!A75)</f>
        <v/>
      </c>
      <c r="B81" s="238" t="str">
        <f>INDEX('Nutrition Table'!$A$5:$AN$280,'Diet Plan'!$B75+1,'Nutrition Table'!A$4)</f>
        <v xml:space="preserve"> --------------- </v>
      </c>
      <c r="C81" s="197">
        <f>IF('Diet Plan'!C75="", "", 'Diet Plan'!C75)</f>
        <v>0</v>
      </c>
      <c r="D81" s="178" t="str">
        <f>IF('Diet Plan'!D75="", "", 'Diet Plan'!D75)</f>
        <v>-</v>
      </c>
      <c r="E81" s="191">
        <f>IF('Diet Plan'!E75="", "", 'Diet Plan'!E75)</f>
        <v>0</v>
      </c>
      <c r="F81" s="191">
        <f>IF('Diet Plan'!F75="", "", 'Diet Plan'!F75)</f>
        <v>0</v>
      </c>
      <c r="G81" s="191">
        <f>IF('Diet Plan'!G75="", "", 'Diet Plan'!G75)</f>
        <v>0</v>
      </c>
      <c r="H81" s="289">
        <f>IF('Diet Plan'!H75="", "", 'Diet Plan'!H75)</f>
        <v>0</v>
      </c>
    </row>
    <row r="82" spans="1:8" x14ac:dyDescent="0.2">
      <c r="A82" s="220" t="str">
        <f>IF('Diet Plan'!A76="", "", 'Diet Plan'!A76)</f>
        <v/>
      </c>
      <c r="B82" s="238" t="str">
        <f>INDEX('Nutrition Table'!$A$5:$AN$280,'Diet Plan'!$B76+1,'Nutrition Table'!A$4)</f>
        <v xml:space="preserve"> --------------- </v>
      </c>
      <c r="C82" s="197">
        <f>IF('Diet Plan'!C76="", "", 'Diet Plan'!C76)</f>
        <v>0</v>
      </c>
      <c r="D82" s="178" t="str">
        <f>IF('Diet Plan'!D76="", "", 'Diet Plan'!D76)</f>
        <v>-</v>
      </c>
      <c r="E82" s="191">
        <f>IF('Diet Plan'!E76="", "", 'Diet Plan'!E76)</f>
        <v>0</v>
      </c>
      <c r="F82" s="191">
        <f>IF('Diet Plan'!F76="", "", 'Diet Plan'!F76)</f>
        <v>0</v>
      </c>
      <c r="G82" s="191">
        <f>IF('Diet Plan'!G76="", "", 'Diet Plan'!G76)</f>
        <v>0</v>
      </c>
      <c r="H82" s="289">
        <f>IF('Diet Plan'!H76="", "", 'Diet Plan'!H76)</f>
        <v>0</v>
      </c>
    </row>
    <row r="83" spans="1:8" x14ac:dyDescent="0.2">
      <c r="A83" s="220" t="str">
        <f>IF('Diet Plan'!A77="", "", 'Diet Plan'!A77)</f>
        <v/>
      </c>
      <c r="B83" s="239" t="str">
        <f>INDEX('Nutrition Table'!$A$5:$AN$280,'Diet Plan'!$B77+1,'Nutrition Table'!A$4)</f>
        <v xml:space="preserve"> --------------- </v>
      </c>
      <c r="C83" s="240">
        <f>IF('Diet Plan'!C77="", "", 'Diet Plan'!C77)</f>
        <v>0</v>
      </c>
      <c r="D83" s="188" t="str">
        <f>IF('Diet Plan'!D77="", "", 'Diet Plan'!D77)</f>
        <v>-</v>
      </c>
      <c r="E83" s="192">
        <f>IF('Diet Plan'!E77="", "", 'Diet Plan'!E77)</f>
        <v>0</v>
      </c>
      <c r="F83" s="192">
        <f>IF('Diet Plan'!F77="", "", 'Diet Plan'!F77)</f>
        <v>0</v>
      </c>
      <c r="G83" s="192">
        <f>IF('Diet Plan'!G77="", "", 'Diet Plan'!G77)</f>
        <v>0</v>
      </c>
      <c r="H83" s="290">
        <f>IF('Diet Plan'!H77="", "", 'Diet Plan'!H77)</f>
        <v>0</v>
      </c>
    </row>
    <row r="84" spans="1:8" x14ac:dyDescent="0.2">
      <c r="A84" s="220" t="str">
        <f>IF('Diet Plan'!A78="", "", 'Diet Plan'!A78)</f>
        <v/>
      </c>
      <c r="B84" s="241" t="str">
        <f>IF('Diet Plan'!B78="", "", 'Diet Plan'!B78)</f>
        <v>Total</v>
      </c>
      <c r="C84" s="242" t="str">
        <f>IF('Diet Plan'!C78="", "", 'Diet Plan'!C78)</f>
        <v/>
      </c>
      <c r="D84" s="242" t="str">
        <f>IF('Diet Plan'!D78="", "", 'Diet Plan'!D78)</f>
        <v/>
      </c>
      <c r="E84" s="243">
        <f>IF('Diet Plan'!E78="", "", 'Diet Plan'!E78)</f>
        <v>214</v>
      </c>
      <c r="F84" s="243">
        <f>IF('Diet Plan'!F78="", "", 'Diet Plan'!F78)</f>
        <v>31.35</v>
      </c>
      <c r="G84" s="243">
        <f>IF('Diet Plan'!G78="", "", 'Diet Plan'!G78)</f>
        <v>9.4499999999999993</v>
      </c>
      <c r="H84" s="291">
        <f>IF('Diet Plan'!H78="", "", 'Diet Plan'!H78)</f>
        <v>5.45</v>
      </c>
    </row>
    <row r="85" spans="1:8" x14ac:dyDescent="0.2">
      <c r="A85" s="220" t="str">
        <f>IF('Diet Plan'!A79="", "", 'Diet Plan'!A79)</f>
        <v/>
      </c>
      <c r="B85" s="203" t="str">
        <f>IF('Diet Plan'!B79="", "", 'Diet Plan'!B79)</f>
        <v>Energy %</v>
      </c>
      <c r="C85" s="177" t="str">
        <f>IF('Diet Plan'!C79="", "", 'Diet Plan'!C79)</f>
        <v/>
      </c>
      <c r="D85" s="177" t="str">
        <f>IF('Diet Plan'!D79="", "", 'Diet Plan'!D79)</f>
        <v/>
      </c>
      <c r="E85" s="198" t="str">
        <f>IF('Diet Plan'!E79="", "", 'Diet Plan'!E79)</f>
        <v/>
      </c>
      <c r="F85" s="199">
        <f>IF('Diet Plan'!F79="", "", 'Diet Plan'!F79)</f>
        <v>0.59081272084805658</v>
      </c>
      <c r="G85" s="199">
        <f>IF('Diet Plan'!G79="", "", 'Diet Plan'!G79)</f>
        <v>0.17809187279151942</v>
      </c>
      <c r="H85" s="292">
        <f>IF('Diet Plan'!H79="", "", 'Diet Plan'!H79)</f>
        <v>0.23109540636042405</v>
      </c>
    </row>
    <row r="86" spans="1:8" x14ac:dyDescent="0.2">
      <c r="A86" s="219" t="str">
        <f>IF('Diet Plan'!A80="", "", 'Diet Plan'!A80)</f>
        <v/>
      </c>
      <c r="B86" s="204" t="s">
        <v>176</v>
      </c>
      <c r="C86" s="200" t="str">
        <f>IF('Diet Plan'!C80="", "", 'Diet Plan'!C80)</f>
        <v/>
      </c>
      <c r="D86" s="200" t="str">
        <f>IF('Diet Plan'!D80="", "", 'Diet Plan'!D80)</f>
        <v/>
      </c>
      <c r="E86" s="201">
        <f>IF('Diet Plan'!E80="", "", 'Diet Plan'!E80)</f>
        <v>9.5173811618205171E-5</v>
      </c>
      <c r="F86" s="202">
        <f>IF('Diet Plan'!F80="", "", 'Diet Plan'!F80)</f>
        <v>1.8590024886172788E-4</v>
      </c>
      <c r="G86" s="202">
        <f>IF('Diet Plan'!G80="", "", 'Diet Plan'!G80)</f>
        <v>3.3622150272599585E-5</v>
      </c>
      <c r="H86" s="293">
        <f>IF('Diet Plan'!H80="", "", 'Diet Plan'!H80)</f>
        <v>1.0907185653908795E-4</v>
      </c>
    </row>
    <row r="87" spans="1:8" x14ac:dyDescent="0.2">
      <c r="A87" s="223" t="str">
        <f>IF('Diet Plan'!A81="", "", 'Diet Plan'!A81)</f>
        <v>24h00 (7)</v>
      </c>
      <c r="B87" s="237" t="str">
        <f>INDEX('Nutrition Table'!$A$5:$AN$280,'Diet Plan'!$B81+1,'Nutrition Table'!A$4)</f>
        <v>***Ovo Extra Grande Inteiro</v>
      </c>
      <c r="C87" s="194">
        <f>IF('Diet Plan'!C81="", "", 'Diet Plan'!C81)</f>
        <v>2</v>
      </c>
      <c r="D87" s="195" t="str">
        <f>IF('Diet Plan'!D81="", "", 'Diet Plan'!D81)</f>
        <v>un</v>
      </c>
      <c r="E87" s="196">
        <f>IF('Diet Plan'!E81="", "", 'Diet Plan'!E81)</f>
        <v>170</v>
      </c>
      <c r="F87" s="196">
        <f>IF('Diet Plan'!F81="", "", 'Diet Plan'!F81)</f>
        <v>14.6</v>
      </c>
      <c r="G87" s="196">
        <f>IF('Diet Plan'!G81="", "", 'Diet Plan'!G81)</f>
        <v>0.9</v>
      </c>
      <c r="H87" s="294">
        <f>IF('Diet Plan'!H81="", "", 'Diet Plan'!H81)</f>
        <v>11.54</v>
      </c>
    </row>
    <row r="88" spans="1:8" x14ac:dyDescent="0.2">
      <c r="A88" s="220" t="str">
        <f>IF('Diet Plan'!A82="", "", 'Diet Plan'!A82)</f>
        <v/>
      </c>
      <c r="B88" s="238" t="str">
        <f>INDEX('Nutrition Table'!$A$5:$AN$280,'Diet Plan'!$B82+1,'Nutrition Table'!A$4)</f>
        <v>***Abacate</v>
      </c>
      <c r="C88" s="197">
        <f>IF('Diet Plan'!C82="", "", 'Diet Plan'!C82)</f>
        <v>50</v>
      </c>
      <c r="D88" s="178" t="str">
        <f>IF('Diet Plan'!D82="", "", 'Diet Plan'!D82)</f>
        <v>g</v>
      </c>
      <c r="E88" s="191">
        <f>IF('Diet Plan'!E82="", "", 'Diet Plan'!E82)</f>
        <v>48</v>
      </c>
      <c r="F88" s="191">
        <f>IF('Diet Plan'!F82="", "", 'Diet Plan'!F82)</f>
        <v>0.6</v>
      </c>
      <c r="G88" s="191">
        <f>IF('Diet Plan'!G82="", "", 'Diet Plan'!G82)</f>
        <v>3</v>
      </c>
      <c r="H88" s="289">
        <f>IF('Diet Plan'!H82="", "", 'Diet Plan'!H82)</f>
        <v>4.2</v>
      </c>
    </row>
    <row r="89" spans="1:8" x14ac:dyDescent="0.2">
      <c r="A89" s="220" t="str">
        <f>IF('Diet Plan'!A83="", "", 'Diet Plan'!A83)</f>
        <v/>
      </c>
      <c r="B89" s="238" t="str">
        <f>INDEX('Nutrition Table'!$A$5:$AN$280,'Diet Plan'!$B83+1,'Nutrition Table'!A$4)</f>
        <v xml:space="preserve"> --------------- </v>
      </c>
      <c r="C89" s="197">
        <f>IF('Diet Plan'!C83="", "", 'Diet Plan'!C83)</f>
        <v>0</v>
      </c>
      <c r="D89" s="178" t="str">
        <f>IF('Diet Plan'!D83="", "", 'Diet Plan'!D83)</f>
        <v>-</v>
      </c>
      <c r="E89" s="191">
        <f>IF('Diet Plan'!E83="", "", 'Diet Plan'!E83)</f>
        <v>0</v>
      </c>
      <c r="F89" s="191">
        <f>IF('Diet Plan'!F83="", "", 'Diet Plan'!F83)</f>
        <v>0</v>
      </c>
      <c r="G89" s="191">
        <f>IF('Diet Plan'!G83="", "", 'Diet Plan'!G83)</f>
        <v>0</v>
      </c>
      <c r="H89" s="289">
        <f>IF('Diet Plan'!H83="", "", 'Diet Plan'!H83)</f>
        <v>0</v>
      </c>
    </row>
    <row r="90" spans="1:8" x14ac:dyDescent="0.2">
      <c r="A90" s="222" t="str">
        <f>IF('Diet Plan'!A84="", "", 'Diet Plan'!A84)</f>
        <v/>
      </c>
      <c r="B90" s="238" t="str">
        <f>INDEX('Nutrition Table'!$A$5:$AN$280,'Diet Plan'!$B84+1,'Nutrition Table'!A$4)</f>
        <v xml:space="preserve"> --------------- </v>
      </c>
      <c r="C90" s="197">
        <f>IF('Diet Plan'!C84="", "", 'Diet Plan'!C84)</f>
        <v>0</v>
      </c>
      <c r="D90" s="178" t="str">
        <f>IF('Diet Plan'!D84="", "", 'Diet Plan'!D84)</f>
        <v>-</v>
      </c>
      <c r="E90" s="191">
        <f>IF('Diet Plan'!E84="", "", 'Diet Plan'!E84)</f>
        <v>0</v>
      </c>
      <c r="F90" s="191">
        <f>IF('Diet Plan'!F84="", "", 'Diet Plan'!F84)</f>
        <v>0</v>
      </c>
      <c r="G90" s="191">
        <f>IF('Diet Plan'!G84="", "", 'Diet Plan'!G84)</f>
        <v>0</v>
      </c>
      <c r="H90" s="289">
        <f>IF('Diet Plan'!H84="", "", 'Diet Plan'!H84)</f>
        <v>0</v>
      </c>
    </row>
    <row r="91" spans="1:8" x14ac:dyDescent="0.2">
      <c r="A91" s="220" t="str">
        <f>IF('Diet Plan'!A85="", "", 'Diet Plan'!A85)</f>
        <v/>
      </c>
      <c r="B91" s="238" t="str">
        <f>INDEX('Nutrition Table'!$A$5:$AN$280,'Diet Plan'!$B85+1,'Nutrition Table'!A$4)</f>
        <v xml:space="preserve"> --------------- </v>
      </c>
      <c r="C91" s="197">
        <f>IF('Diet Plan'!C85="", "", 'Diet Plan'!C85)</f>
        <v>0</v>
      </c>
      <c r="D91" s="178" t="str">
        <f>IF('Diet Plan'!D85="", "", 'Diet Plan'!D85)</f>
        <v>-</v>
      </c>
      <c r="E91" s="191">
        <f>IF('Diet Plan'!E85="", "", 'Diet Plan'!E85)</f>
        <v>0</v>
      </c>
      <c r="F91" s="191">
        <f>IF('Diet Plan'!F85="", "", 'Diet Plan'!F85)</f>
        <v>0</v>
      </c>
      <c r="G91" s="191">
        <f>IF('Diet Plan'!G85="", "", 'Diet Plan'!G85)</f>
        <v>0</v>
      </c>
      <c r="H91" s="289">
        <f>IF('Diet Plan'!H85="", "", 'Diet Plan'!H85)</f>
        <v>0</v>
      </c>
    </row>
    <row r="92" spans="1:8" x14ac:dyDescent="0.2">
      <c r="A92" s="220" t="str">
        <f>IF('Diet Plan'!A86="", "", 'Diet Plan'!A86)</f>
        <v/>
      </c>
      <c r="B92" s="238" t="str">
        <f>INDEX('Nutrition Table'!$A$5:$AN$280,'Diet Plan'!$B86+1,'Nutrition Table'!A$4)</f>
        <v xml:space="preserve"> --------------- </v>
      </c>
      <c r="C92" s="197">
        <f>IF('Diet Plan'!C86="", "", 'Diet Plan'!C86)</f>
        <v>0</v>
      </c>
      <c r="D92" s="178" t="str">
        <f>IF('Diet Plan'!D86="", "", 'Diet Plan'!D86)</f>
        <v>-</v>
      </c>
      <c r="E92" s="191">
        <f>IF('Diet Plan'!E86="", "", 'Diet Plan'!E86)</f>
        <v>0</v>
      </c>
      <c r="F92" s="191">
        <f>IF('Diet Plan'!F86="", "", 'Diet Plan'!F86)</f>
        <v>0</v>
      </c>
      <c r="G92" s="191">
        <f>IF('Diet Plan'!G86="", "", 'Diet Plan'!G86)</f>
        <v>0</v>
      </c>
      <c r="H92" s="289">
        <f>IF('Diet Plan'!H86="", "", 'Diet Plan'!H86)</f>
        <v>0</v>
      </c>
    </row>
    <row r="93" spans="1:8" x14ac:dyDescent="0.2">
      <c r="A93" s="220" t="str">
        <f>IF('Diet Plan'!A87="", "", 'Diet Plan'!A87)</f>
        <v/>
      </c>
      <c r="B93" s="238" t="str">
        <f>INDEX('Nutrition Table'!$A$5:$AN$280,'Diet Plan'!$B87+1,'Nutrition Table'!A$4)</f>
        <v xml:space="preserve"> --------------- </v>
      </c>
      <c r="C93" s="197">
        <f>IF('Diet Plan'!C87="", "", 'Diet Plan'!C87)</f>
        <v>0</v>
      </c>
      <c r="D93" s="178" t="str">
        <f>IF('Diet Plan'!D87="", "", 'Diet Plan'!D87)</f>
        <v>-</v>
      </c>
      <c r="E93" s="191">
        <f>IF('Diet Plan'!E87="", "", 'Diet Plan'!E87)</f>
        <v>0</v>
      </c>
      <c r="F93" s="191">
        <f>IF('Diet Plan'!F87="", "", 'Diet Plan'!F87)</f>
        <v>0</v>
      </c>
      <c r="G93" s="191">
        <f>IF('Diet Plan'!G87="", "", 'Diet Plan'!G87)</f>
        <v>0</v>
      </c>
      <c r="H93" s="289">
        <f>IF('Diet Plan'!H87="", "", 'Diet Plan'!H87)</f>
        <v>0</v>
      </c>
    </row>
    <row r="94" spans="1:8" x14ac:dyDescent="0.2">
      <c r="A94" s="220" t="str">
        <f>IF('Diet Plan'!A88="", "", 'Diet Plan'!A88)</f>
        <v/>
      </c>
      <c r="B94" s="239" t="str">
        <f>INDEX('Nutrition Table'!$A$5:$AN$280,'Diet Plan'!$B88+1,'Nutrition Table'!A$4)</f>
        <v xml:space="preserve"> --------------- </v>
      </c>
      <c r="C94" s="240">
        <f>IF('Diet Plan'!C88="", "", 'Diet Plan'!C88)</f>
        <v>0</v>
      </c>
      <c r="D94" s="188" t="str">
        <f>IF('Diet Plan'!D88="", "", 'Diet Plan'!D88)</f>
        <v>-</v>
      </c>
      <c r="E94" s="192">
        <f>IF('Diet Plan'!E88="", "", 'Diet Plan'!E88)</f>
        <v>0</v>
      </c>
      <c r="F94" s="192">
        <f>IF('Diet Plan'!F88="", "", 'Diet Plan'!F88)</f>
        <v>0</v>
      </c>
      <c r="G94" s="192">
        <f>IF('Diet Plan'!G88="", "", 'Diet Plan'!G88)</f>
        <v>0</v>
      </c>
      <c r="H94" s="290">
        <f>IF('Diet Plan'!H88="", "", 'Diet Plan'!H88)</f>
        <v>0</v>
      </c>
    </row>
    <row r="95" spans="1:8" x14ac:dyDescent="0.2">
      <c r="A95" s="220" t="str">
        <f>IF('Diet Plan'!A89="", "", 'Diet Plan'!A89)</f>
        <v/>
      </c>
      <c r="B95" s="241" t="str">
        <f>IF('Diet Plan'!B89="", "", 'Diet Plan'!B89)</f>
        <v>Total</v>
      </c>
      <c r="C95" s="242" t="str">
        <f>IF('Diet Plan'!C89="", "", 'Diet Plan'!C89)</f>
        <v/>
      </c>
      <c r="D95" s="242" t="str">
        <f>IF('Diet Plan'!D89="", "", 'Diet Plan'!D89)</f>
        <v/>
      </c>
      <c r="E95" s="243">
        <f>IF('Diet Plan'!E89="", "", 'Diet Plan'!E89)</f>
        <v>218</v>
      </c>
      <c r="F95" s="243">
        <f>IF('Diet Plan'!F89="", "", 'Diet Plan'!F89)</f>
        <v>15.2</v>
      </c>
      <c r="G95" s="243">
        <f>IF('Diet Plan'!G89="", "", 'Diet Plan'!G89)</f>
        <v>3.9</v>
      </c>
      <c r="H95" s="291">
        <f>IF('Diet Plan'!H89="", "", 'Diet Plan'!H89)</f>
        <v>15.739999999999998</v>
      </c>
    </row>
    <row r="96" spans="1:8" x14ac:dyDescent="0.2">
      <c r="A96" s="220" t="str">
        <f>IF('Diet Plan'!A90="", "", 'Diet Plan'!A90)</f>
        <v/>
      </c>
      <c r="B96" s="203" t="str">
        <f>IF('Diet Plan'!B90="", "", 'Diet Plan'!B90)</f>
        <v>Energy %</v>
      </c>
      <c r="C96" s="177" t="str">
        <f>IF('Diet Plan'!C90="", "", 'Diet Plan'!C90)</f>
        <v/>
      </c>
      <c r="D96" s="177" t="str">
        <f>IF('Diet Plan'!D90="", "", 'Diet Plan'!D90)</f>
        <v/>
      </c>
      <c r="E96" s="198" t="str">
        <f>IF('Diet Plan'!E90="", "", 'Diet Plan'!E90)</f>
        <v/>
      </c>
      <c r="F96" s="199">
        <f>IF('Diet Plan'!F90="", "", 'Diet Plan'!F90)</f>
        <v>0.27882234247454829</v>
      </c>
      <c r="G96" s="199">
        <f>IF('Diet Plan'!G90="", "", 'Diet Plan'!G90)</f>
        <v>7.1539943134916989E-2</v>
      </c>
      <c r="H96" s="292">
        <f>IF('Diet Plan'!H90="", "", 'Diet Plan'!H90)</f>
        <v>0.64963771439053464</v>
      </c>
    </row>
    <row r="97" spans="1:8" x14ac:dyDescent="0.2">
      <c r="A97" s="219" t="str">
        <f>IF('Diet Plan'!A91="", "", 'Diet Plan'!A91)</f>
        <v/>
      </c>
      <c r="B97" s="204" t="s">
        <v>176</v>
      </c>
      <c r="C97" s="200" t="str">
        <f>IF('Diet Plan'!C91="", "", 'Diet Plan'!C91)</f>
        <v/>
      </c>
      <c r="D97" s="200" t="str">
        <f>IF('Diet Plan'!D91="", "", 'Diet Plan'!D91)</f>
        <v/>
      </c>
      <c r="E97" s="201">
        <f>IF('Diet Plan'!E91="", "", 'Diet Plan'!E91)</f>
        <v>9.6952761368078165E-5</v>
      </c>
      <c r="F97" s="202">
        <f>IF('Diet Plan'!F91="", "", 'Diet Plan'!F91)</f>
        <v>9.0133453993565017E-5</v>
      </c>
      <c r="G97" s="202">
        <f>IF('Diet Plan'!G91="", "", 'Diet Plan'!G91)</f>
        <v>1.3875808049009352E-5</v>
      </c>
      <c r="H97" s="293">
        <f>IF('Diet Plan'!H91="", "", 'Diet Plan'!H91)</f>
        <v>3.1500752695876039E-4</v>
      </c>
    </row>
    <row r="98" spans="1:8" x14ac:dyDescent="0.2">
      <c r="A98" s="221" t="str">
        <f>IF('Diet Plan'!A92="", "", 'Diet Plan'!A92)</f>
        <v>Treino</v>
      </c>
      <c r="B98" s="237" t="str">
        <f>INDEX('Nutrition Table'!$A$5:$AN$280,'Diet Plan'!$B92+1,'Nutrition Table'!A$4)</f>
        <v>***Creatina</v>
      </c>
      <c r="C98" s="194">
        <f>IF('Diet Plan'!C92="", "", 'Diet Plan'!C92)</f>
        <v>5</v>
      </c>
      <c r="D98" s="195" t="str">
        <f>IF('Diet Plan'!D92="", "", 'Diet Plan'!D92)</f>
        <v>g</v>
      </c>
      <c r="E98" s="196">
        <f>IF('Diet Plan'!E92="", "", 'Diet Plan'!E92)</f>
        <v>20</v>
      </c>
      <c r="F98" s="196">
        <f>IF('Diet Plan'!F92="", "", 'Diet Plan'!F92)</f>
        <v>5</v>
      </c>
      <c r="G98" s="196">
        <f>IF('Diet Plan'!G92="", "", 'Diet Plan'!G92)</f>
        <v>0</v>
      </c>
      <c r="H98" s="294">
        <f>IF('Diet Plan'!H92="", "", 'Diet Plan'!H92)</f>
        <v>0</v>
      </c>
    </row>
    <row r="99" spans="1:8" x14ac:dyDescent="0.2">
      <c r="A99" s="220" t="str">
        <f>IF('Diet Plan'!A93="", "", 'Diet Plan'!A93)</f>
        <v/>
      </c>
      <c r="B99" s="238" t="str">
        <f>INDEX('Nutrition Table'!$A$5:$AN$280,'Diet Plan'!$B93+1,'Nutrition Table'!A$4)</f>
        <v>***BCAA</v>
      </c>
      <c r="C99" s="197">
        <f>IF('Diet Plan'!C93="", "", 'Diet Plan'!C93)</f>
        <v>5</v>
      </c>
      <c r="D99" s="178" t="str">
        <f>IF('Diet Plan'!D93="", "", 'Diet Plan'!D93)</f>
        <v>g</v>
      </c>
      <c r="E99" s="191">
        <f>IF('Diet Plan'!E93="", "", 'Diet Plan'!E93)</f>
        <v>20</v>
      </c>
      <c r="F99" s="191">
        <f>IF('Diet Plan'!F93="", "", 'Diet Plan'!F93)</f>
        <v>5</v>
      </c>
      <c r="G99" s="191">
        <f>IF('Diet Plan'!G93="", "", 'Diet Plan'!G93)</f>
        <v>0</v>
      </c>
      <c r="H99" s="289">
        <f>IF('Diet Plan'!H93="", "", 'Diet Plan'!H93)</f>
        <v>0</v>
      </c>
    </row>
    <row r="100" spans="1:8" x14ac:dyDescent="0.2">
      <c r="A100" s="220" t="str">
        <f>IF('Diet Plan'!A94="", "", 'Diet Plan'!A94)</f>
        <v/>
      </c>
      <c r="B100" s="238" t="str">
        <f>INDEX('Nutrition Table'!$A$5:$AN$280,'Diet Plan'!$B94+1,'Nutrition Table'!A$4)</f>
        <v>***Alanina</v>
      </c>
      <c r="C100" s="197">
        <f>IF('Diet Plan'!C94="", "", 'Diet Plan'!C94)</f>
        <v>5</v>
      </c>
      <c r="D100" s="178" t="str">
        <f>IF('Diet Plan'!D94="", "", 'Diet Plan'!D94)</f>
        <v>g</v>
      </c>
      <c r="E100" s="191">
        <f>IF('Diet Plan'!E94="", "", 'Diet Plan'!E94)</f>
        <v>20</v>
      </c>
      <c r="F100" s="191">
        <f>IF('Diet Plan'!F94="", "", 'Diet Plan'!F94)</f>
        <v>5</v>
      </c>
      <c r="G100" s="191">
        <f>IF('Diet Plan'!G94="", "", 'Diet Plan'!G94)</f>
        <v>0</v>
      </c>
      <c r="H100" s="289">
        <f>IF('Diet Plan'!H94="", "", 'Diet Plan'!H94)</f>
        <v>0</v>
      </c>
    </row>
    <row r="101" spans="1:8" x14ac:dyDescent="0.2">
      <c r="A101" s="222" t="str">
        <f>IF('Diet Plan'!A95="", "", 'Diet Plan'!A95)</f>
        <v/>
      </c>
      <c r="B101" s="238" t="str">
        <f>INDEX('Nutrition Table'!$A$5:$AN$280,'Diet Plan'!$B95+1,'Nutrition Table'!A$4)</f>
        <v xml:space="preserve"> --------------- </v>
      </c>
      <c r="C101" s="197">
        <f>IF('Diet Plan'!C95="", "", 'Diet Plan'!C95)</f>
        <v>0</v>
      </c>
      <c r="D101" s="178" t="str">
        <f>IF('Diet Plan'!D95="", "", 'Diet Plan'!D95)</f>
        <v>-</v>
      </c>
      <c r="E101" s="191">
        <f>IF('Diet Plan'!E95="", "", 'Diet Plan'!E95)</f>
        <v>0</v>
      </c>
      <c r="F101" s="191">
        <f>IF('Diet Plan'!F95="", "", 'Diet Plan'!F95)</f>
        <v>0</v>
      </c>
      <c r="G101" s="191">
        <f>IF('Diet Plan'!G95="", "", 'Diet Plan'!G95)</f>
        <v>0</v>
      </c>
      <c r="H101" s="289">
        <f>IF('Diet Plan'!H95="", "", 'Diet Plan'!H95)</f>
        <v>0</v>
      </c>
    </row>
    <row r="102" spans="1:8" x14ac:dyDescent="0.2">
      <c r="A102" s="220" t="str">
        <f>IF('Diet Plan'!A96="", "", 'Diet Plan'!A96)</f>
        <v/>
      </c>
      <c r="B102" s="238" t="str">
        <f>INDEX('Nutrition Table'!$A$5:$AN$280,'Diet Plan'!$B96+1,'Nutrition Table'!A$4)</f>
        <v xml:space="preserve"> --------------- </v>
      </c>
      <c r="C102" s="197">
        <f>IF('Diet Plan'!C96="", "", 'Diet Plan'!C96)</f>
        <v>0</v>
      </c>
      <c r="D102" s="178" t="str">
        <f>IF('Diet Plan'!D96="", "", 'Diet Plan'!D96)</f>
        <v>-</v>
      </c>
      <c r="E102" s="191">
        <f>IF('Diet Plan'!E96="", "", 'Diet Plan'!E96)</f>
        <v>0</v>
      </c>
      <c r="F102" s="191">
        <f>IF('Diet Plan'!F96="", "", 'Diet Plan'!F96)</f>
        <v>0</v>
      </c>
      <c r="G102" s="191">
        <f>IF('Diet Plan'!G96="", "", 'Diet Plan'!G96)</f>
        <v>0</v>
      </c>
      <c r="H102" s="289">
        <f>IF('Diet Plan'!H96="", "", 'Diet Plan'!H96)</f>
        <v>0</v>
      </c>
    </row>
    <row r="103" spans="1:8" x14ac:dyDescent="0.2">
      <c r="A103" s="220" t="str">
        <f>IF('Diet Plan'!A97="", "", 'Diet Plan'!A97)</f>
        <v/>
      </c>
      <c r="B103" s="238" t="str">
        <f>INDEX('Nutrition Table'!$A$5:$AN$280,'Diet Plan'!$B97+1,'Nutrition Table'!A$4)</f>
        <v xml:space="preserve"> --------------- </v>
      </c>
      <c r="C103" s="197">
        <f>IF('Diet Plan'!C97="", "", 'Diet Plan'!C97)</f>
        <v>0</v>
      </c>
      <c r="D103" s="178" t="str">
        <f>IF('Diet Plan'!D97="", "", 'Diet Plan'!D97)</f>
        <v>-</v>
      </c>
      <c r="E103" s="191">
        <f>IF('Diet Plan'!E97="", "", 'Diet Plan'!E97)</f>
        <v>0</v>
      </c>
      <c r="F103" s="191">
        <f>IF('Diet Plan'!F97="", "", 'Diet Plan'!F97)</f>
        <v>0</v>
      </c>
      <c r="G103" s="191">
        <f>IF('Diet Plan'!G97="", "", 'Diet Plan'!G97)</f>
        <v>0</v>
      </c>
      <c r="H103" s="289">
        <f>IF('Diet Plan'!H97="", "", 'Diet Plan'!H97)</f>
        <v>0</v>
      </c>
    </row>
    <row r="104" spans="1:8" x14ac:dyDescent="0.2">
      <c r="A104" s="220" t="str">
        <f>IF('Diet Plan'!A98="", "", 'Diet Plan'!A98)</f>
        <v/>
      </c>
      <c r="B104" s="238" t="str">
        <f>INDEX('Nutrition Table'!$A$5:$AN$280,'Diet Plan'!$B98+1,'Nutrition Table'!A$4)</f>
        <v xml:space="preserve"> --------------- </v>
      </c>
      <c r="C104" s="197">
        <f>IF('Diet Plan'!C98="", "", 'Diet Plan'!C98)</f>
        <v>0</v>
      </c>
      <c r="D104" s="178" t="str">
        <f>IF('Diet Plan'!D98="", "", 'Diet Plan'!D98)</f>
        <v>-</v>
      </c>
      <c r="E104" s="191">
        <f>IF('Diet Plan'!E98="", "", 'Diet Plan'!E98)</f>
        <v>0</v>
      </c>
      <c r="F104" s="191">
        <f>IF('Diet Plan'!F98="", "", 'Diet Plan'!F98)</f>
        <v>0</v>
      </c>
      <c r="G104" s="191">
        <f>IF('Diet Plan'!G98="", "", 'Diet Plan'!G98)</f>
        <v>0</v>
      </c>
      <c r="H104" s="289">
        <f>IF('Diet Plan'!H98="", "", 'Diet Plan'!H98)</f>
        <v>0</v>
      </c>
    </row>
    <row r="105" spans="1:8" x14ac:dyDescent="0.2">
      <c r="A105" s="220" t="str">
        <f>IF('Diet Plan'!A99="", "", 'Diet Plan'!A99)</f>
        <v/>
      </c>
      <c r="B105" s="239" t="str">
        <f>INDEX('Nutrition Table'!$A$5:$AN$280,'Diet Plan'!$B99+1,'Nutrition Table'!A$4)</f>
        <v xml:space="preserve"> --------------- </v>
      </c>
      <c r="C105" s="240" t="str">
        <f>IF('Diet Plan'!C99="", "", 'Diet Plan'!C99)</f>
        <v/>
      </c>
      <c r="D105" s="188" t="str">
        <f>IF('Diet Plan'!D99="", "", 'Diet Plan'!D99)</f>
        <v>-</v>
      </c>
      <c r="E105" s="192">
        <f>IF('Diet Plan'!E99="", "", 'Diet Plan'!E99)</f>
        <v>0</v>
      </c>
      <c r="F105" s="192">
        <f>IF('Diet Plan'!F99="", "", 'Diet Plan'!F99)</f>
        <v>0</v>
      </c>
      <c r="G105" s="192">
        <f>IF('Diet Plan'!G99="", "", 'Diet Plan'!G99)</f>
        <v>0</v>
      </c>
      <c r="H105" s="290">
        <f>IF('Diet Plan'!H99="", "", 'Diet Plan'!H99)</f>
        <v>0</v>
      </c>
    </row>
    <row r="106" spans="1:8" x14ac:dyDescent="0.2">
      <c r="A106" s="220" t="str">
        <f>IF('Diet Plan'!A100="", "", 'Diet Plan'!A100)</f>
        <v/>
      </c>
      <c r="B106" s="241" t="str">
        <f>IF('Diet Plan'!B100="", "", 'Diet Plan'!B100)</f>
        <v>Total</v>
      </c>
      <c r="C106" s="242" t="str">
        <f>IF('Diet Plan'!C100="", "", 'Diet Plan'!C100)</f>
        <v/>
      </c>
      <c r="D106" s="242" t="str">
        <f>IF('Diet Plan'!D100="", "", 'Diet Plan'!D100)</f>
        <v/>
      </c>
      <c r="E106" s="243">
        <f>IF('Diet Plan'!E100="", "", 'Diet Plan'!E100)</f>
        <v>60</v>
      </c>
      <c r="F106" s="243">
        <f>IF('Diet Plan'!F100="", "", 'Diet Plan'!F100)</f>
        <v>15</v>
      </c>
      <c r="G106" s="243">
        <f>IF('Diet Plan'!G100="", "", 'Diet Plan'!G100)</f>
        <v>0</v>
      </c>
      <c r="H106" s="291">
        <f>IF('Diet Plan'!H100="", "", 'Diet Plan'!H100)</f>
        <v>0</v>
      </c>
    </row>
    <row r="107" spans="1:8" x14ac:dyDescent="0.2">
      <c r="A107" s="220" t="str">
        <f>IF('Diet Plan'!A101="", "", 'Diet Plan'!A101)</f>
        <v/>
      </c>
      <c r="B107" s="203" t="str">
        <f>IF('Diet Plan'!B101="", "", 'Diet Plan'!B101)</f>
        <v>Energy %</v>
      </c>
      <c r="C107" s="177" t="str">
        <f>IF('Diet Plan'!C101="", "", 'Diet Plan'!C101)</f>
        <v/>
      </c>
      <c r="D107" s="177" t="str">
        <f>IF('Diet Plan'!D101="", "", 'Diet Plan'!D101)</f>
        <v/>
      </c>
      <c r="E107" s="198" t="str">
        <f>IF('Diet Plan'!E101="", "", 'Diet Plan'!E101)</f>
        <v/>
      </c>
      <c r="F107" s="199">
        <f>IF('Diet Plan'!F101="", "", 'Diet Plan'!F101)</f>
        <v>1</v>
      </c>
      <c r="G107" s="199">
        <f>IF('Diet Plan'!G101="", "", 'Diet Plan'!G101)</f>
        <v>0</v>
      </c>
      <c r="H107" s="292">
        <f>IF('Diet Plan'!H101="", "", 'Diet Plan'!H101)</f>
        <v>0</v>
      </c>
    </row>
    <row r="108" spans="1:8" ht="13.5" thickBot="1" x14ac:dyDescent="0.25">
      <c r="A108" s="220" t="str">
        <f>IF('Diet Plan'!A102="", "", 'Diet Plan'!A102)</f>
        <v/>
      </c>
      <c r="B108" s="204" t="s">
        <v>176</v>
      </c>
      <c r="C108" s="177" t="str">
        <f>IF('Diet Plan'!C102="", "", 'Diet Plan'!C102)</f>
        <v/>
      </c>
      <c r="D108" s="177" t="str">
        <f>IF('Diet Plan'!D102="", "", 'Diet Plan'!D102)</f>
        <v/>
      </c>
      <c r="E108" s="244">
        <f>IF('Diet Plan'!E102="", "", 'Diet Plan'!E102)</f>
        <v>2.668424624809491E-5</v>
      </c>
      <c r="F108" s="245">
        <f>IF('Diet Plan'!F102="", "", 'Diet Plan'!F102)</f>
        <v>8.8947487493649697E-5</v>
      </c>
      <c r="G108" s="245">
        <f>IF('Diet Plan'!G102="", "", 'Diet Plan'!G102)</f>
        <v>0</v>
      </c>
      <c r="H108" s="296">
        <f>IF('Diet Plan'!H102="", "", 'Diet Plan'!H102)</f>
        <v>0</v>
      </c>
    </row>
    <row r="109" spans="1:8" ht="13.5" thickBot="1" x14ac:dyDescent="0.25">
      <c r="A109" s="246"/>
      <c r="B109" s="247"/>
      <c r="C109" s="247"/>
      <c r="D109" s="270" t="s">
        <v>190</v>
      </c>
      <c r="E109" s="270"/>
      <c r="F109" s="248" t="s">
        <v>173</v>
      </c>
      <c r="G109" s="248" t="s">
        <v>174</v>
      </c>
      <c r="H109" s="288" t="s">
        <v>175</v>
      </c>
    </row>
    <row r="110" spans="1:8" x14ac:dyDescent="0.2">
      <c r="A110" s="205" t="s">
        <v>90</v>
      </c>
      <c r="B110" s="207" t="str">
        <f>IF('Diet Plan'!B104="", "", 'Diet Plan'!B104)</f>
        <v/>
      </c>
      <c r="C110" s="207" t="str">
        <f>IF('Diet Plan'!C104="", "", 'Diet Plan'!C104)</f>
        <v/>
      </c>
      <c r="D110" s="207" t="str">
        <f>IF('Diet Plan'!D104="", "", 'Diet Plan'!D104)</f>
        <v/>
      </c>
      <c r="E110" s="208" t="str">
        <f>IF('Diet Plan'!E104="", "", 'Diet Plan'!E104)</f>
        <v/>
      </c>
      <c r="F110" s="208">
        <f>IF('Diet Plan'!F104="", "", 'Diet Plan'!F104)</f>
        <v>186.57952380952381</v>
      </c>
      <c r="G110" s="208">
        <f>IF('Diet Plan'!G104="", "", 'Diet Plan'!G104)</f>
        <v>79.010000000000005</v>
      </c>
      <c r="H110" s="297">
        <f>IF('Diet Plan'!H104="", "", 'Diet Plan'!H104)</f>
        <v>68.150000000000006</v>
      </c>
    </row>
    <row r="111" spans="1:8" x14ac:dyDescent="0.2">
      <c r="A111" s="209" t="s">
        <v>91</v>
      </c>
      <c r="B111" s="210" t="str">
        <f>IF('Diet Plan'!B105="", "", 'Diet Plan'!B105)</f>
        <v/>
      </c>
      <c r="C111" s="210" t="str">
        <f>IF('Diet Plan'!C105="", "", 'Diet Plan'!C105)</f>
        <v/>
      </c>
      <c r="D111" s="252">
        <f>IF('Diet Plan'!E105="", "", 'Diet Plan'!E105)</f>
        <v>1653.7561904761906</v>
      </c>
      <c r="E111" s="7" t="s">
        <v>172</v>
      </c>
      <c r="F111" s="193">
        <f>IF('Diet Plan'!F105="", "", 'Diet Plan'!F105)</f>
        <v>746.31809523809522</v>
      </c>
      <c r="G111" s="193">
        <f>IF('Diet Plan'!G105="", "", 'Diet Plan'!G105)</f>
        <v>316.04000000000002</v>
      </c>
      <c r="H111" s="298">
        <f>IF('Diet Plan'!H105="", "", 'Diet Plan'!H105)</f>
        <v>613.35</v>
      </c>
    </row>
    <row r="112" spans="1:8" ht="13.5" thickBot="1" x14ac:dyDescent="0.25">
      <c r="A112" s="211" t="s">
        <v>171</v>
      </c>
      <c r="B112" s="212" t="str">
        <f>IF('Diet Plan'!B106="", "", 'Diet Plan'!B106)</f>
        <v/>
      </c>
      <c r="C112" s="212" t="str">
        <f>IF('Diet Plan'!C106="", "", 'Diet Plan'!C106)</f>
        <v/>
      </c>
      <c r="D112" s="212" t="str">
        <f>IF('Diet Plan'!D106="", "", 'Diet Plan'!D106)</f>
        <v/>
      </c>
      <c r="E112" s="213" t="str">
        <f>IF('Diet Plan'!E106="", "", 'Diet Plan'!E106)</f>
        <v/>
      </c>
      <c r="F112" s="214">
        <f>IF('Diet Plan'!F106="", "", 'Diet Plan'!F106)</f>
        <v>0.4453747626802827</v>
      </c>
      <c r="G112" s="214">
        <f>IF('Diet Plan'!G106="", "", 'Diet Plan'!G106)</f>
        <v>0.18860086723821373</v>
      </c>
      <c r="H112" s="299">
        <f>IF('Diet Plan'!H106="", "", 'Diet Plan'!H106)</f>
        <v>0.36602437008150357</v>
      </c>
    </row>
    <row r="113" spans="1:8" x14ac:dyDescent="0.2">
      <c r="A113" s="205" t="s">
        <v>92</v>
      </c>
      <c r="B113" s="206"/>
      <c r="C113" s="206" t="str">
        <f>IF('Diet Plan'!C107="", "", 'Diet Plan'!C107)</f>
        <v/>
      </c>
      <c r="D113" s="251">
        <f>C16</f>
        <v>2248517.7000000002</v>
      </c>
      <c r="E113" s="215" t="s">
        <v>172</v>
      </c>
      <c r="F113" s="216">
        <f>IF('Diet Plan'!F107="", "", 'Diet Plan'!F107)</f>
        <v>168638.82750000001</v>
      </c>
      <c r="G113" s="216">
        <f>IF('Diet Plan'!G107="", "", 'Diet Plan'!G107)</f>
        <v>281064.71250000002</v>
      </c>
      <c r="H113" s="300">
        <f>IF('Diet Plan'!H107="", "", 'Diet Plan'!H107)</f>
        <v>49967.060000000005</v>
      </c>
    </row>
    <row r="114" spans="1:8" x14ac:dyDescent="0.2">
      <c r="A114" s="209" t="s">
        <v>93</v>
      </c>
      <c r="B114" s="210"/>
      <c r="C114" s="210" t="str">
        <f>IF('Diet Plan'!C108="", "", 'Diet Plan'!C108)</f>
        <v/>
      </c>
      <c r="D114" s="210" t="str">
        <f>IF('Diet Plan'!D108="", "", 'Diet Plan'!D108)</f>
        <v/>
      </c>
      <c r="E114" s="193" t="str">
        <f>IF('Diet Plan'!E108="", "", 'Diet Plan'!E108)</f>
        <v/>
      </c>
      <c r="F114" s="398">
        <f>IF('Diet Plan'!F108="", "", 'Diet Plan'!F108)</f>
        <v>-168452.2479761905</v>
      </c>
      <c r="G114" s="398">
        <f>IF('Diet Plan'!G108="", "", 'Diet Plan'!G108)</f>
        <v>-280985.70250000001</v>
      </c>
      <c r="H114" s="399">
        <f>IF('Diet Plan'!H108="", "", 'Diet Plan'!H108)</f>
        <v>-49898.91</v>
      </c>
    </row>
    <row r="115" spans="1:8" ht="13.5" thickBot="1" x14ac:dyDescent="0.25">
      <c r="A115" s="211" t="s">
        <v>94</v>
      </c>
      <c r="B115" s="212"/>
      <c r="C115" s="212" t="str">
        <f>IF('Diet Plan'!C109="", "", 'Diet Plan'!C109)</f>
        <v/>
      </c>
      <c r="D115" s="402">
        <f>IF('Diet Plan'!E109="", "", 'Diet Plan'!E109)</f>
        <v>-2246863.9438095242</v>
      </c>
      <c r="E115" s="253" t="s">
        <v>172</v>
      </c>
      <c r="F115" s="400">
        <f>IF('Diet Plan'!F109="", "", 'Diet Plan'!F109)</f>
        <v>-673808.99190476199</v>
      </c>
      <c r="G115" s="400">
        <f>IF('Diet Plan'!G109="", "", 'Diet Plan'!G109)</f>
        <v>-1123942.81</v>
      </c>
      <c r="H115" s="401">
        <f>IF('Diet Plan'!H109="", "", 'Diet Plan'!H109)</f>
        <v>-449090.19000000006</v>
      </c>
    </row>
    <row r="116" spans="1:8" x14ac:dyDescent="0.2">
      <c r="A116" s="280" t="s">
        <v>181</v>
      </c>
      <c r="B116" s="281"/>
      <c r="C116" s="281"/>
      <c r="D116" s="281"/>
      <c r="E116" s="281"/>
      <c r="F116" s="281"/>
      <c r="G116" s="281"/>
      <c r="H116" s="282"/>
    </row>
    <row r="117" spans="1:8" ht="19.899999999999999" customHeight="1" thickBot="1" x14ac:dyDescent="0.25">
      <c r="A117" s="283"/>
      <c r="B117" s="284" t="s">
        <v>191</v>
      </c>
      <c r="C117" s="285" t="s">
        <v>192</v>
      </c>
      <c r="D117" s="286"/>
      <c r="E117" s="286"/>
      <c r="F117" s="286"/>
      <c r="G117" s="286"/>
      <c r="H117" s="287"/>
    </row>
  </sheetData>
  <sheetProtection password="9687" sheet="1" objects="1" scenarios="1"/>
  <phoneticPr fontId="5" type="noConversion"/>
  <conditionalFormatting sqref="F114:H114 D115">
    <cfRule type="cellIs" dxfId="5" priority="1" stopIfTrue="1" operator="greaterThanOrEqual">
      <formula>0</formula>
    </cfRule>
    <cfRule type="cellIs" dxfId="4" priority="2" stopIfTrue="1" operator="lessThan">
      <formula>0</formula>
    </cfRule>
  </conditionalFormatting>
  <conditionalFormatting sqref="F115:H115">
    <cfRule type="cellIs" dxfId="3" priority="3" stopIfTrue="1" operator="greaterThanOrEqual">
      <formula>0</formula>
    </cfRule>
    <cfRule type="cellIs" dxfId="2" priority="4" stopIfTrue="1" operator="lessThan">
      <formula>0</formula>
    </cfRule>
  </conditionalFormatting>
  <conditionalFormatting sqref="D12:D15">
    <cfRule type="expression" dxfId="1" priority="5" stopIfTrue="1">
      <formula>ISNUMBER($C$7)</formula>
    </cfRule>
  </conditionalFormatting>
  <conditionalFormatting sqref="F12:F15">
    <cfRule type="expression" dxfId="0" priority="6" stopIfTrue="1">
      <formula>ISNUMBER($C$7)</formula>
    </cfRule>
  </conditionalFormatting>
  <hyperlinks>
    <hyperlink ref="B1" r:id="rId1" display="         TRUE-NATURAL-BODYBUILDING.COM"/>
    <hyperlink ref="B117" r:id="rId2"/>
  </hyperlinks>
  <printOptions horizontalCentered="1" verticalCentered="1"/>
  <pageMargins left="0" right="0" top="0" bottom="0" header="0" footer="0"/>
  <pageSetup scale="85" fitToHeight="2" orientation="portrait" errors="blank" horizontalDpi="300" verticalDpi="300" r:id="rId3"/>
  <headerFooter alignWithMargins="0">
    <oddHeader>&amp;L&amp;12&amp;D&amp;C&amp;12&amp;F&amp;R&amp;12Page &amp;P</oddHeader>
    <oddFooter>&amp;C&amp;12True-Natural-Bodybuilding.com</oddFooter>
  </headerFooter>
  <rowBreaks count="1" manualBreakCount="1">
    <brk id="64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70"/>
  <sheetViews>
    <sheetView workbookViewId="0">
      <selection activeCell="Z1" sqref="Z1"/>
    </sheetView>
  </sheetViews>
  <sheetFormatPr defaultColWidth="9" defaultRowHeight="12.75" x14ac:dyDescent="0.2"/>
  <cols>
    <col min="1" max="1" width="9.85546875" style="1" customWidth="1"/>
    <col min="2" max="2" width="10.28515625" style="1" customWidth="1"/>
    <col min="3" max="5" width="9" style="1"/>
    <col min="6" max="6" width="9.7109375" style="1" customWidth="1"/>
    <col min="7" max="10" width="9" style="1"/>
    <col min="11" max="11" width="9.28515625" style="1" customWidth="1"/>
    <col min="12" max="16384" width="9" style="1"/>
  </cols>
  <sheetData>
    <row r="1" spans="1:26" ht="20.25" x14ac:dyDescent="0.3">
      <c r="A1" s="132" t="s">
        <v>146</v>
      </c>
      <c r="Z1" s="162" t="s">
        <v>48</v>
      </c>
    </row>
    <row r="3" spans="1:26" x14ac:dyDescent="0.2">
      <c r="A3" s="1" t="s">
        <v>244</v>
      </c>
      <c r="I3" s="517" t="s">
        <v>242</v>
      </c>
      <c r="J3" s="517"/>
    </row>
    <row r="4" spans="1:26" x14ac:dyDescent="0.2">
      <c r="I4" s="517" t="s">
        <v>243</v>
      </c>
      <c r="J4" s="517"/>
      <c r="K4" s="517"/>
    </row>
    <row r="5" spans="1:26" x14ac:dyDescent="0.2">
      <c r="A5" s="1" t="s">
        <v>184</v>
      </c>
    </row>
    <row r="6" spans="1:26" x14ac:dyDescent="0.2">
      <c r="A6" s="1" t="s">
        <v>9</v>
      </c>
    </row>
    <row r="7" spans="1:26" x14ac:dyDescent="0.2">
      <c r="A7" s="1" t="s">
        <v>147</v>
      </c>
    </row>
    <row r="8" spans="1:26" x14ac:dyDescent="0.2">
      <c r="A8" s="131" t="s">
        <v>25</v>
      </c>
      <c r="B8" s="1" t="s">
        <v>19</v>
      </c>
      <c r="L8" s="516" t="s">
        <v>7</v>
      </c>
      <c r="M8" s="516"/>
    </row>
    <row r="9" spans="1:26" x14ac:dyDescent="0.2">
      <c r="B9" s="1" t="s">
        <v>210</v>
      </c>
      <c r="L9" s="353"/>
      <c r="M9" s="353"/>
    </row>
    <row r="10" spans="1:26" x14ac:dyDescent="0.2">
      <c r="A10" s="131" t="s">
        <v>26</v>
      </c>
      <c r="B10" s="1" t="s">
        <v>237</v>
      </c>
    </row>
    <row r="11" spans="1:26" x14ac:dyDescent="0.2">
      <c r="B11" s="1" t="s">
        <v>236</v>
      </c>
    </row>
    <row r="13" spans="1:26" x14ac:dyDescent="0.2">
      <c r="A13" s="1" t="s">
        <v>148</v>
      </c>
    </row>
    <row r="14" spans="1:26" x14ac:dyDescent="0.2">
      <c r="A14" s="1" t="s">
        <v>27</v>
      </c>
    </row>
    <row r="15" spans="1:26" x14ac:dyDescent="0.2">
      <c r="A15" s="1" t="s">
        <v>28</v>
      </c>
    </row>
    <row r="16" spans="1:26" x14ac:dyDescent="0.2">
      <c r="A16" s="1" t="s">
        <v>211</v>
      </c>
    </row>
    <row r="18" spans="1:14" x14ac:dyDescent="0.2">
      <c r="A18" s="1" t="s">
        <v>10</v>
      </c>
    </row>
    <row r="19" spans="1:14" x14ac:dyDescent="0.2">
      <c r="A19" s="131" t="s">
        <v>29</v>
      </c>
      <c r="B19" s="1" t="s">
        <v>30</v>
      </c>
    </row>
    <row r="21" spans="1:14" x14ac:dyDescent="0.2">
      <c r="A21" s="1" t="s">
        <v>149</v>
      </c>
    </row>
    <row r="22" spans="1:14" x14ac:dyDescent="0.2">
      <c r="A22" s="131" t="s">
        <v>31</v>
      </c>
      <c r="B22" s="1" t="s">
        <v>32</v>
      </c>
    </row>
    <row r="24" spans="1:14" x14ac:dyDescent="0.2">
      <c r="A24" s="133" t="s">
        <v>150</v>
      </c>
      <c r="B24" s="65" t="s">
        <v>208</v>
      </c>
    </row>
    <row r="25" spans="1:14" x14ac:dyDescent="0.2">
      <c r="A25" s="65"/>
      <c r="B25" s="65" t="s">
        <v>209</v>
      </c>
    </row>
    <row r="26" spans="1:14" x14ac:dyDescent="0.2">
      <c r="A26" s="131" t="s">
        <v>33</v>
      </c>
      <c r="B26" s="1" t="s">
        <v>151</v>
      </c>
    </row>
    <row r="27" spans="1:14" x14ac:dyDescent="0.2">
      <c r="A27" s="131" t="s">
        <v>34</v>
      </c>
      <c r="B27" s="1" t="s">
        <v>20</v>
      </c>
    </row>
    <row r="28" spans="1:14" x14ac:dyDescent="0.2">
      <c r="A28" s="131" t="s">
        <v>35</v>
      </c>
      <c r="B28" s="1" t="s">
        <v>152</v>
      </c>
    </row>
    <row r="29" spans="1:14" x14ac:dyDescent="0.2">
      <c r="A29" s="131" t="s">
        <v>36</v>
      </c>
      <c r="B29" s="1" t="s">
        <v>153</v>
      </c>
    </row>
    <row r="31" spans="1:14" x14ac:dyDescent="0.2">
      <c r="A31" s="1" t="s">
        <v>11</v>
      </c>
    </row>
    <row r="32" spans="1:14" x14ac:dyDescent="0.2">
      <c r="A32" s="1" t="s">
        <v>182</v>
      </c>
      <c r="J32" s="258"/>
      <c r="K32" s="258"/>
      <c r="L32" s="258"/>
      <c r="M32" s="258"/>
      <c r="N32" s="258"/>
    </row>
    <row r="33" spans="1:1" x14ac:dyDescent="0.2">
      <c r="A33" s="1" t="s">
        <v>12</v>
      </c>
    </row>
    <row r="34" spans="1:1" x14ac:dyDescent="0.2">
      <c r="A34" s="1" t="s">
        <v>183</v>
      </c>
    </row>
    <row r="36" spans="1:1" ht="20.25" x14ac:dyDescent="0.3">
      <c r="A36" s="132" t="s">
        <v>154</v>
      </c>
    </row>
    <row r="38" spans="1:1" x14ac:dyDescent="0.2">
      <c r="A38" s="1" t="s">
        <v>219</v>
      </c>
    </row>
    <row r="39" spans="1:1" x14ac:dyDescent="0.2">
      <c r="A39" s="1" t="s">
        <v>0</v>
      </c>
    </row>
    <row r="40" spans="1:1" x14ac:dyDescent="0.2">
      <c r="A40" s="1" t="s">
        <v>199</v>
      </c>
    </row>
    <row r="42" spans="1:1" x14ac:dyDescent="0.2">
      <c r="A42" s="1" t="s">
        <v>214</v>
      </c>
    </row>
    <row r="43" spans="1:1" x14ac:dyDescent="0.2">
      <c r="A43" s="1" t="s">
        <v>212</v>
      </c>
    </row>
    <row r="44" spans="1:1" x14ac:dyDescent="0.2">
      <c r="A44" s="1" t="s">
        <v>213</v>
      </c>
    </row>
    <row r="45" spans="1:1" x14ac:dyDescent="0.2">
      <c r="A45" s="1" t="s">
        <v>215</v>
      </c>
    </row>
    <row r="46" spans="1:1" x14ac:dyDescent="0.2">
      <c r="A46" s="1" t="s">
        <v>216</v>
      </c>
    </row>
    <row r="47" spans="1:1" x14ac:dyDescent="0.2">
      <c r="A47" s="1" t="s">
        <v>2</v>
      </c>
    </row>
    <row r="48" spans="1:1" x14ac:dyDescent="0.2">
      <c r="A48" s="1" t="s">
        <v>217</v>
      </c>
    </row>
    <row r="49" spans="1:1" x14ac:dyDescent="0.2">
      <c r="A49" s="1" t="s">
        <v>218</v>
      </c>
    </row>
    <row r="50" spans="1:1" x14ac:dyDescent="0.2">
      <c r="A50" s="1" t="s">
        <v>220</v>
      </c>
    </row>
    <row r="51" spans="1:1" x14ac:dyDescent="0.2">
      <c r="A51" s="1" t="s">
        <v>15</v>
      </c>
    </row>
    <row r="52" spans="1:1" x14ac:dyDescent="0.2">
      <c r="A52" s="1" t="s">
        <v>1</v>
      </c>
    </row>
    <row r="54" spans="1:1" ht="20.25" x14ac:dyDescent="0.3">
      <c r="A54" s="132" t="s">
        <v>3</v>
      </c>
    </row>
    <row r="56" spans="1:1" x14ac:dyDescent="0.2">
      <c r="A56" s="1" t="s">
        <v>21</v>
      </c>
    </row>
    <row r="57" spans="1:1" x14ac:dyDescent="0.2">
      <c r="A57" s="1" t="s">
        <v>13</v>
      </c>
    </row>
    <row r="58" spans="1:1" x14ac:dyDescent="0.2">
      <c r="A58" s="1" t="s">
        <v>14</v>
      </c>
    </row>
    <row r="59" spans="1:1" x14ac:dyDescent="0.2">
      <c r="A59" s="1" t="s">
        <v>22</v>
      </c>
    </row>
    <row r="60" spans="1:1" x14ac:dyDescent="0.2">
      <c r="A60" s="1" t="s">
        <v>24</v>
      </c>
    </row>
    <row r="61" spans="1:1" x14ac:dyDescent="0.2">
      <c r="A61" s="1" t="s">
        <v>16</v>
      </c>
    </row>
    <row r="62" spans="1:1" x14ac:dyDescent="0.2">
      <c r="A62" s="1" t="s">
        <v>23</v>
      </c>
    </row>
    <row r="64" spans="1:1" ht="20.25" x14ac:dyDescent="0.3">
      <c r="A64" s="132" t="s">
        <v>4</v>
      </c>
    </row>
    <row r="66" spans="1:7" x14ac:dyDescent="0.2">
      <c r="A66" s="1" t="s">
        <v>8</v>
      </c>
      <c r="D66" s="517" t="s">
        <v>128</v>
      </c>
      <c r="E66" s="517"/>
      <c r="F66" s="517"/>
      <c r="G66" s="517"/>
    </row>
    <row r="67" spans="1:7" x14ac:dyDescent="0.2">
      <c r="A67" s="1" t="s">
        <v>17</v>
      </c>
      <c r="D67" s="517" t="s">
        <v>5</v>
      </c>
      <c r="E67" s="517"/>
    </row>
    <row r="68" spans="1:7" x14ac:dyDescent="0.2">
      <c r="A68" s="1" t="s">
        <v>18</v>
      </c>
      <c r="D68" s="517" t="s">
        <v>6</v>
      </c>
      <c r="E68" s="517"/>
    </row>
    <row r="69" spans="1:7" x14ac:dyDescent="0.2">
      <c r="A69" s="1" t="s">
        <v>245</v>
      </c>
      <c r="D69" s="517" t="s">
        <v>242</v>
      </c>
      <c r="E69" s="517"/>
    </row>
    <row r="70" spans="1:7" x14ac:dyDescent="0.2">
      <c r="A70" s="1" t="s">
        <v>245</v>
      </c>
      <c r="D70" s="517" t="s">
        <v>243</v>
      </c>
      <c r="E70" s="517"/>
      <c r="F70" s="517"/>
    </row>
  </sheetData>
  <sheetProtection password="9687" sheet="1" objects="1" scenarios="1" selectLockedCells="1"/>
  <mergeCells count="8">
    <mergeCell ref="D70:F70"/>
    <mergeCell ref="D68:E68"/>
    <mergeCell ref="D66:G66"/>
    <mergeCell ref="L8:M8"/>
    <mergeCell ref="D67:E67"/>
    <mergeCell ref="I3:J3"/>
    <mergeCell ref="I4:K4"/>
    <mergeCell ref="D69:E69"/>
  </mergeCells>
  <phoneticPr fontId="5" type="noConversion"/>
  <hyperlinks>
    <hyperlink ref="D66" r:id="rId1"/>
    <hyperlink ref="D67" r:id="rId2"/>
    <hyperlink ref="D68" r:id="rId3"/>
    <hyperlink ref="L8" r:id="rId4"/>
    <hyperlink ref="I3" r:id="rId5"/>
    <hyperlink ref="I4" r:id="rId6"/>
    <hyperlink ref="D69" r:id="rId7"/>
    <hyperlink ref="D70" r:id="rId8"/>
  </hyperlinks>
  <pageMargins left="0.75" right="0.75" top="1" bottom="1" header="0.5" footer="0.5"/>
  <pageSetup paperSize="9" orientation="portrait" horizontalDpi="300" verticalDpi="300" r:id="rId9"/>
  <headerFooter alignWithMargins="0"/>
  <legacyDrawing r:id="rId1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O281"/>
  <sheetViews>
    <sheetView workbookViewId="0">
      <pane xSplit="1" ySplit="5" topLeftCell="Z250" activePane="bottomRight" state="frozen"/>
      <selection pane="topRight" activeCell="B1" sqref="B1"/>
      <selection pane="bottomLeft" activeCell="A5" sqref="A5"/>
      <selection pane="bottomRight" activeCell="AC258" sqref="AC258"/>
    </sheetView>
  </sheetViews>
  <sheetFormatPr defaultColWidth="8.85546875" defaultRowHeight="12.75" x14ac:dyDescent="0.2"/>
  <cols>
    <col min="1" max="1" width="39.42578125" style="155" customWidth="1"/>
    <col min="2" max="32" width="12.7109375" style="155" customWidth="1"/>
    <col min="33" max="33" width="15.7109375" style="155" bestFit="1" customWidth="1"/>
    <col min="34" max="34" width="15.28515625" style="155" bestFit="1" customWidth="1"/>
    <col min="35" max="35" width="14.85546875" style="155" bestFit="1" customWidth="1"/>
    <col min="36" max="36" width="13.7109375" style="155" bestFit="1" customWidth="1"/>
    <col min="37" max="37" width="12.7109375" style="155" customWidth="1"/>
    <col min="38" max="38" width="15.42578125" style="155" customWidth="1"/>
    <col min="39" max="39" width="55.7109375" style="155" customWidth="1"/>
    <col min="40" max="40" width="28.7109375" style="155" customWidth="1"/>
    <col min="41" max="41" width="12.7109375" style="155" customWidth="1"/>
    <col min="42" max="16384" width="8.85546875" style="155"/>
  </cols>
  <sheetData>
    <row r="1" spans="1:41" x14ac:dyDescent="0.2">
      <c r="A1" s="160" t="s">
        <v>47</v>
      </c>
      <c r="B1" s="159"/>
      <c r="C1" s="159"/>
      <c r="D1" s="159"/>
    </row>
    <row r="2" spans="1:41" x14ac:dyDescent="0.2">
      <c r="A2" s="160" t="s">
        <v>195</v>
      </c>
      <c r="B2" s="161"/>
      <c r="C2" s="161"/>
      <c r="D2" s="161"/>
      <c r="E2" s="157"/>
      <c r="F2" s="156"/>
      <c r="G2" s="156"/>
      <c r="H2" s="156"/>
      <c r="I2" s="156"/>
    </row>
    <row r="3" spans="1:41" x14ac:dyDescent="0.2">
      <c r="A3" s="160" t="s">
        <v>247</v>
      </c>
      <c r="B3" s="161"/>
      <c r="C3" s="161"/>
      <c r="D3" s="161"/>
      <c r="E3" s="157"/>
      <c r="F3" s="156"/>
      <c r="G3" s="156"/>
      <c r="H3" s="156"/>
      <c r="I3" s="156"/>
    </row>
    <row r="4" spans="1:41" x14ac:dyDescent="0.2">
      <c r="A4" s="158">
        <v>1</v>
      </c>
      <c r="B4" s="158">
        <v>2</v>
      </c>
      <c r="C4" s="158">
        <v>3</v>
      </c>
      <c r="D4" s="158">
        <v>4</v>
      </c>
      <c r="E4" s="158">
        <v>5</v>
      </c>
      <c r="F4" s="158">
        <v>6</v>
      </c>
      <c r="G4" s="158">
        <v>7</v>
      </c>
      <c r="H4" s="158">
        <v>8</v>
      </c>
      <c r="I4" s="158">
        <v>9</v>
      </c>
      <c r="J4" s="158">
        <v>10</v>
      </c>
      <c r="K4" s="158">
        <v>11</v>
      </c>
      <c r="L4" s="158">
        <v>12</v>
      </c>
      <c r="M4" s="158">
        <v>13</v>
      </c>
      <c r="N4" s="158">
        <v>14</v>
      </c>
      <c r="O4" s="158">
        <v>15</v>
      </c>
      <c r="P4" s="158">
        <v>16</v>
      </c>
      <c r="Q4" s="158">
        <v>17</v>
      </c>
      <c r="R4" s="158">
        <v>18</v>
      </c>
      <c r="S4" s="158">
        <v>19</v>
      </c>
      <c r="T4" s="158">
        <v>20</v>
      </c>
      <c r="U4" s="158">
        <v>21</v>
      </c>
      <c r="V4" s="158">
        <v>22</v>
      </c>
      <c r="W4" s="158">
        <v>23</v>
      </c>
      <c r="X4" s="158">
        <v>24</v>
      </c>
      <c r="Y4" s="158">
        <v>25</v>
      </c>
      <c r="Z4" s="158">
        <v>26</v>
      </c>
      <c r="AA4" s="158">
        <v>27</v>
      </c>
      <c r="AB4" s="158">
        <v>28</v>
      </c>
      <c r="AC4" s="158">
        <v>29</v>
      </c>
      <c r="AD4" s="158">
        <v>30</v>
      </c>
      <c r="AE4" s="158">
        <v>31</v>
      </c>
      <c r="AF4" s="158">
        <v>32</v>
      </c>
      <c r="AG4" s="158">
        <v>33</v>
      </c>
      <c r="AH4" s="158">
        <v>34</v>
      </c>
      <c r="AI4" s="158">
        <v>35</v>
      </c>
      <c r="AJ4" s="158">
        <v>36</v>
      </c>
      <c r="AK4" s="158">
        <v>37</v>
      </c>
      <c r="AL4" s="158">
        <v>38</v>
      </c>
      <c r="AM4" s="158">
        <v>39</v>
      </c>
      <c r="AN4" s="158">
        <v>40</v>
      </c>
      <c r="AO4" s="158">
        <v>41</v>
      </c>
    </row>
    <row r="5" spans="1:41" s="320" customFormat="1" x14ac:dyDescent="0.2">
      <c r="A5" s="320" t="s">
        <v>53</v>
      </c>
      <c r="B5" s="320" t="s">
        <v>57</v>
      </c>
      <c r="C5" s="320" t="s">
        <v>58</v>
      </c>
      <c r="D5" s="320" t="s">
        <v>54</v>
      </c>
      <c r="E5" s="320" t="s">
        <v>87</v>
      </c>
      <c r="F5" s="320" t="s">
        <v>88</v>
      </c>
      <c r="G5" s="320" t="s">
        <v>89</v>
      </c>
      <c r="H5" s="320" t="s">
        <v>134</v>
      </c>
      <c r="I5" s="320" t="s">
        <v>67</v>
      </c>
      <c r="J5" s="320" t="s">
        <v>68</v>
      </c>
      <c r="K5" s="320" t="s">
        <v>69</v>
      </c>
      <c r="L5" s="320" t="s">
        <v>70</v>
      </c>
      <c r="M5" s="320" t="s">
        <v>71</v>
      </c>
      <c r="N5" s="320" t="s">
        <v>72</v>
      </c>
      <c r="O5" s="320" t="s">
        <v>73</v>
      </c>
      <c r="P5" s="320" t="s">
        <v>74</v>
      </c>
      <c r="Q5" s="320" t="s">
        <v>133</v>
      </c>
      <c r="R5" s="320" t="s">
        <v>75</v>
      </c>
      <c r="S5" s="320" t="s">
        <v>76</v>
      </c>
      <c r="T5" s="320" t="s">
        <v>77</v>
      </c>
      <c r="U5" s="320" t="s">
        <v>306</v>
      </c>
      <c r="V5" s="320" t="s">
        <v>78</v>
      </c>
      <c r="W5" s="320" t="s">
        <v>135</v>
      </c>
      <c r="X5" s="320" t="s">
        <v>79</v>
      </c>
      <c r="Y5" s="320" t="s">
        <v>80</v>
      </c>
      <c r="Z5" s="320" t="s">
        <v>81</v>
      </c>
      <c r="AA5" s="320" t="s">
        <v>82</v>
      </c>
      <c r="AB5" s="320" t="s">
        <v>83</v>
      </c>
      <c r="AC5" s="320" t="s">
        <v>305</v>
      </c>
      <c r="AD5" s="320" t="s">
        <v>136</v>
      </c>
      <c r="AE5" s="320" t="s">
        <v>37</v>
      </c>
      <c r="AF5" s="320" t="s">
        <v>38</v>
      </c>
      <c r="AG5" s="320" t="s">
        <v>39</v>
      </c>
      <c r="AH5" s="320" t="s">
        <v>41</v>
      </c>
      <c r="AI5" s="320" t="s">
        <v>45</v>
      </c>
      <c r="AJ5" s="320" t="s">
        <v>46</v>
      </c>
      <c r="AK5" s="320" t="s">
        <v>40</v>
      </c>
      <c r="AL5" s="320" t="s">
        <v>44</v>
      </c>
      <c r="AM5" s="320" t="s">
        <v>42</v>
      </c>
      <c r="AN5" s="320" t="s">
        <v>43</v>
      </c>
      <c r="AO5" s="438" t="s">
        <v>249</v>
      </c>
    </row>
    <row r="6" spans="1:41" s="152" customFormat="1" x14ac:dyDescent="0.2">
      <c r="A6" s="152" t="s">
        <v>130</v>
      </c>
      <c r="B6" s="152">
        <v>1</v>
      </c>
      <c r="C6" s="153" t="s">
        <v>55</v>
      </c>
      <c r="D6" s="154">
        <v>0</v>
      </c>
      <c r="E6" s="154">
        <v>0</v>
      </c>
      <c r="F6" s="154">
        <v>0</v>
      </c>
      <c r="G6" s="154">
        <v>0</v>
      </c>
      <c r="H6" s="154">
        <v>0</v>
      </c>
      <c r="I6" s="154">
        <v>0</v>
      </c>
      <c r="J6" s="154">
        <v>0</v>
      </c>
      <c r="K6" s="154">
        <v>0</v>
      </c>
      <c r="L6" s="154">
        <v>0</v>
      </c>
      <c r="M6" s="154">
        <v>0</v>
      </c>
      <c r="N6" s="154">
        <v>0</v>
      </c>
      <c r="O6" s="154">
        <v>0</v>
      </c>
      <c r="P6" s="154">
        <v>0</v>
      </c>
      <c r="Q6" s="154">
        <v>0</v>
      </c>
      <c r="R6" s="154">
        <v>0</v>
      </c>
      <c r="S6" s="154">
        <v>0</v>
      </c>
      <c r="T6" s="154">
        <v>0</v>
      </c>
      <c r="U6" s="154">
        <v>0</v>
      </c>
      <c r="V6" s="154">
        <v>0</v>
      </c>
      <c r="W6" s="154">
        <v>0</v>
      </c>
      <c r="X6" s="154">
        <v>0</v>
      </c>
      <c r="Y6" s="154">
        <v>0</v>
      </c>
      <c r="Z6" s="154">
        <v>0</v>
      </c>
      <c r="AA6" s="154">
        <v>0</v>
      </c>
      <c r="AB6" s="154">
        <v>0</v>
      </c>
      <c r="AC6" s="154">
        <v>0</v>
      </c>
      <c r="AD6" s="154">
        <v>0</v>
      </c>
      <c r="AE6" s="154">
        <v>0</v>
      </c>
      <c r="AF6" s="154">
        <v>0</v>
      </c>
      <c r="AG6" s="154">
        <v>0</v>
      </c>
      <c r="AH6" s="154">
        <v>0</v>
      </c>
      <c r="AI6" s="154">
        <v>0</v>
      </c>
      <c r="AJ6" s="154">
        <v>0</v>
      </c>
      <c r="AK6" s="154">
        <v>0</v>
      </c>
      <c r="AL6" s="170" t="s">
        <v>55</v>
      </c>
      <c r="AN6" s="152" t="s">
        <v>130</v>
      </c>
      <c r="AO6" s="440">
        <v>0</v>
      </c>
    </row>
    <row r="7" spans="1:41" x14ac:dyDescent="0.2">
      <c r="A7" s="483"/>
      <c r="B7" s="484"/>
      <c r="C7" s="484"/>
      <c r="D7" s="485"/>
      <c r="E7" s="485"/>
      <c r="F7" s="486"/>
      <c r="G7" s="485"/>
      <c r="H7" s="486"/>
      <c r="I7" s="486"/>
      <c r="J7" s="485"/>
      <c r="K7" s="486"/>
      <c r="L7" s="486"/>
      <c r="M7" s="486"/>
      <c r="N7" s="486"/>
      <c r="O7" s="486"/>
      <c r="P7" s="486"/>
      <c r="Q7" s="486"/>
      <c r="R7" s="485"/>
      <c r="S7" s="486"/>
      <c r="T7" s="486"/>
      <c r="U7" s="485"/>
      <c r="V7" s="485"/>
      <c r="W7" s="486"/>
      <c r="X7" s="485"/>
      <c r="Y7" s="485"/>
      <c r="Z7" s="485"/>
      <c r="AA7" s="485"/>
      <c r="AB7" s="486"/>
      <c r="AC7" s="486"/>
      <c r="AD7" s="485"/>
      <c r="AE7" s="486"/>
      <c r="AF7" s="485"/>
      <c r="AG7" s="486"/>
      <c r="AH7" s="486"/>
      <c r="AI7" s="485"/>
      <c r="AJ7" s="485"/>
      <c r="AK7" s="486"/>
      <c r="AL7" s="321"/>
      <c r="AM7" s="487"/>
      <c r="AN7" s="487"/>
      <c r="AO7" s="442"/>
    </row>
    <row r="8" spans="1:41" x14ac:dyDescent="0.2">
      <c r="A8" s="339"/>
      <c r="B8" s="340"/>
      <c r="C8" s="340"/>
      <c r="D8" s="329"/>
      <c r="E8" s="329"/>
      <c r="F8" s="332"/>
      <c r="G8" s="332"/>
      <c r="H8" s="332"/>
      <c r="I8" s="332"/>
      <c r="J8" s="332"/>
      <c r="K8" s="332"/>
      <c r="L8" s="332"/>
      <c r="M8" s="332"/>
      <c r="N8" s="332"/>
      <c r="O8" s="332"/>
      <c r="P8" s="332"/>
      <c r="Q8" s="332"/>
      <c r="R8" s="332"/>
      <c r="S8" s="332"/>
      <c r="T8" s="332"/>
      <c r="U8" s="332"/>
      <c r="V8" s="332"/>
      <c r="W8" s="332"/>
      <c r="X8" s="332"/>
      <c r="Y8" s="332"/>
      <c r="Z8" s="332"/>
      <c r="AA8" s="332"/>
      <c r="AB8" s="332"/>
      <c r="AC8" s="332"/>
      <c r="AD8" s="332"/>
      <c r="AE8" s="332"/>
      <c r="AF8" s="332"/>
      <c r="AG8" s="332"/>
      <c r="AH8" s="332"/>
      <c r="AI8" s="332"/>
      <c r="AJ8" s="332"/>
      <c r="AK8" s="332"/>
      <c r="AL8" s="327"/>
      <c r="AM8" s="333"/>
      <c r="AN8" s="333"/>
      <c r="AO8" s="443"/>
    </row>
    <row r="9" spans="1:41" x14ac:dyDescent="0.2">
      <c r="A9" s="339"/>
      <c r="B9" s="340"/>
      <c r="C9" s="340"/>
      <c r="D9" s="329"/>
      <c r="E9" s="329"/>
      <c r="F9" s="332"/>
      <c r="G9" s="332"/>
      <c r="H9" s="332"/>
      <c r="I9" s="332"/>
      <c r="J9" s="332"/>
      <c r="K9" s="332"/>
      <c r="L9" s="332"/>
      <c r="M9" s="332"/>
      <c r="N9" s="332"/>
      <c r="O9" s="332"/>
      <c r="P9" s="332"/>
      <c r="Q9" s="332"/>
      <c r="R9" s="332"/>
      <c r="S9" s="332"/>
      <c r="T9" s="332"/>
      <c r="U9" s="332"/>
      <c r="V9" s="332"/>
      <c r="W9" s="332"/>
      <c r="X9" s="332"/>
      <c r="Y9" s="332"/>
      <c r="Z9" s="332"/>
      <c r="AA9" s="332"/>
      <c r="AB9" s="332"/>
      <c r="AC9" s="332"/>
      <c r="AD9" s="332"/>
      <c r="AE9" s="332"/>
      <c r="AF9" s="332"/>
      <c r="AG9" s="332"/>
      <c r="AH9" s="332"/>
      <c r="AI9" s="332"/>
      <c r="AJ9" s="332"/>
      <c r="AK9" s="332"/>
      <c r="AL9" s="327"/>
      <c r="AM9" s="333"/>
      <c r="AN9" s="333"/>
      <c r="AO9" s="443"/>
    </row>
    <row r="10" spans="1:41" x14ac:dyDescent="0.2">
      <c r="A10" s="339"/>
      <c r="B10" s="340"/>
      <c r="C10" s="340"/>
      <c r="D10" s="332"/>
      <c r="E10" s="332"/>
      <c r="F10" s="332"/>
      <c r="G10" s="332"/>
      <c r="H10" s="332"/>
      <c r="I10" s="332"/>
      <c r="J10" s="332"/>
      <c r="K10" s="332"/>
      <c r="L10" s="332"/>
      <c r="M10" s="332"/>
      <c r="N10" s="332"/>
      <c r="O10" s="332"/>
      <c r="P10" s="332"/>
      <c r="Q10" s="332"/>
      <c r="R10" s="332"/>
      <c r="S10" s="332"/>
      <c r="T10" s="332"/>
      <c r="U10" s="332"/>
      <c r="V10" s="332"/>
      <c r="W10" s="332"/>
      <c r="X10" s="332"/>
      <c r="Y10" s="332"/>
      <c r="Z10" s="332"/>
      <c r="AA10" s="332"/>
      <c r="AB10" s="332"/>
      <c r="AC10" s="332"/>
      <c r="AD10" s="332"/>
      <c r="AE10" s="332"/>
      <c r="AF10" s="332"/>
      <c r="AG10" s="332"/>
      <c r="AH10" s="332"/>
      <c r="AI10" s="332"/>
      <c r="AJ10" s="332"/>
      <c r="AK10" s="332"/>
      <c r="AL10" s="327"/>
      <c r="AM10" s="333"/>
      <c r="AN10" s="333"/>
      <c r="AO10" s="443"/>
    </row>
    <row r="11" spans="1:41" x14ac:dyDescent="0.2">
      <c r="A11" s="339"/>
      <c r="B11" s="340"/>
      <c r="C11" s="340"/>
      <c r="D11" s="332"/>
      <c r="E11" s="332"/>
      <c r="F11" s="332"/>
      <c r="G11" s="332"/>
      <c r="H11" s="332"/>
      <c r="I11" s="332"/>
      <c r="J11" s="332"/>
      <c r="K11" s="332"/>
      <c r="L11" s="332"/>
      <c r="M11" s="332"/>
      <c r="N11" s="332"/>
      <c r="O11" s="332"/>
      <c r="P11" s="332"/>
      <c r="Q11" s="332"/>
      <c r="R11" s="332"/>
      <c r="S11" s="332"/>
      <c r="T11" s="332"/>
      <c r="U11" s="332"/>
      <c r="V11" s="332"/>
      <c r="W11" s="332"/>
      <c r="X11" s="332"/>
      <c r="Y11" s="332"/>
      <c r="Z11" s="332"/>
      <c r="AA11" s="332"/>
      <c r="AB11" s="332"/>
      <c r="AC11" s="332"/>
      <c r="AD11" s="332"/>
      <c r="AE11" s="332"/>
      <c r="AF11" s="332"/>
      <c r="AG11" s="332"/>
      <c r="AH11" s="332"/>
      <c r="AI11" s="332"/>
      <c r="AJ11" s="332"/>
      <c r="AK11" s="329"/>
      <c r="AL11" s="327"/>
      <c r="AM11" s="333"/>
      <c r="AN11" s="333"/>
      <c r="AO11" s="443"/>
    </row>
    <row r="12" spans="1:41" x14ac:dyDescent="0.2">
      <c r="A12" s="339"/>
      <c r="B12" s="340"/>
      <c r="C12" s="340"/>
      <c r="D12" s="332"/>
      <c r="E12" s="332"/>
      <c r="F12" s="332"/>
      <c r="G12" s="332"/>
      <c r="H12" s="329"/>
      <c r="I12" s="332"/>
      <c r="J12" s="332"/>
      <c r="K12" s="332"/>
      <c r="L12" s="332"/>
      <c r="M12" s="332"/>
      <c r="N12" s="332"/>
      <c r="O12" s="332"/>
      <c r="P12" s="332"/>
      <c r="Q12" s="332"/>
      <c r="R12" s="332"/>
      <c r="S12" s="332"/>
      <c r="T12" s="332"/>
      <c r="U12" s="332"/>
      <c r="V12" s="332"/>
      <c r="W12" s="332"/>
      <c r="X12" s="332"/>
      <c r="Y12" s="332"/>
      <c r="Z12" s="332"/>
      <c r="AA12" s="332"/>
      <c r="AB12" s="332"/>
      <c r="AC12" s="332"/>
      <c r="AD12" s="332"/>
      <c r="AE12" s="332"/>
      <c r="AF12" s="332"/>
      <c r="AG12" s="332"/>
      <c r="AH12" s="332"/>
      <c r="AI12" s="332"/>
      <c r="AJ12" s="332"/>
      <c r="AK12" s="332"/>
      <c r="AL12" s="327"/>
      <c r="AM12" s="333"/>
      <c r="AN12" s="333"/>
      <c r="AO12" s="443"/>
    </row>
    <row r="13" spans="1:41" x14ac:dyDescent="0.2">
      <c r="A13" s="339"/>
      <c r="B13" s="340"/>
      <c r="C13" s="340"/>
      <c r="D13" s="332"/>
      <c r="E13" s="332"/>
      <c r="F13" s="332"/>
      <c r="G13" s="332"/>
      <c r="H13" s="329"/>
      <c r="I13" s="332"/>
      <c r="J13" s="332"/>
      <c r="K13" s="332"/>
      <c r="L13" s="332"/>
      <c r="M13" s="332"/>
      <c r="N13" s="332"/>
      <c r="O13" s="332"/>
      <c r="P13" s="332"/>
      <c r="Q13" s="332"/>
      <c r="R13" s="329"/>
      <c r="S13" s="332"/>
      <c r="T13" s="332"/>
      <c r="U13" s="332"/>
      <c r="V13" s="332"/>
      <c r="W13" s="332"/>
      <c r="X13" s="332"/>
      <c r="Y13" s="332"/>
      <c r="Z13" s="332"/>
      <c r="AA13" s="329"/>
      <c r="AB13" s="332"/>
      <c r="AC13" s="332"/>
      <c r="AD13" s="332"/>
      <c r="AE13" s="332"/>
      <c r="AF13" s="332"/>
      <c r="AG13" s="332"/>
      <c r="AH13" s="332"/>
      <c r="AI13" s="332"/>
      <c r="AJ13" s="332"/>
      <c r="AK13" s="329"/>
      <c r="AL13" s="327"/>
      <c r="AM13" s="333"/>
      <c r="AN13" s="333"/>
      <c r="AO13" s="443"/>
    </row>
    <row r="14" spans="1:41" x14ac:dyDescent="0.2">
      <c r="A14" s="339"/>
      <c r="B14" s="340"/>
      <c r="C14" s="340"/>
      <c r="D14" s="332"/>
      <c r="E14" s="332"/>
      <c r="F14" s="332"/>
      <c r="G14" s="332"/>
      <c r="H14" s="329"/>
      <c r="I14" s="332"/>
      <c r="J14" s="332"/>
      <c r="K14" s="332"/>
      <c r="L14" s="332"/>
      <c r="M14" s="332"/>
      <c r="N14" s="332"/>
      <c r="O14" s="332"/>
      <c r="P14" s="332"/>
      <c r="Q14" s="332"/>
      <c r="R14" s="329"/>
      <c r="S14" s="329"/>
      <c r="T14" s="332"/>
      <c r="U14" s="332"/>
      <c r="V14" s="332"/>
      <c r="W14" s="332"/>
      <c r="X14" s="332"/>
      <c r="Y14" s="332"/>
      <c r="Z14" s="332"/>
      <c r="AA14" s="332"/>
      <c r="AB14" s="332"/>
      <c r="AC14" s="332"/>
      <c r="AD14" s="332"/>
      <c r="AE14" s="329"/>
      <c r="AF14" s="332"/>
      <c r="AG14" s="332"/>
      <c r="AH14" s="332"/>
      <c r="AI14" s="332"/>
      <c r="AJ14" s="332"/>
      <c r="AK14" s="332"/>
      <c r="AL14" s="327"/>
      <c r="AM14" s="333"/>
      <c r="AN14" s="333"/>
      <c r="AO14" s="443"/>
    </row>
    <row r="15" spans="1:41" x14ac:dyDescent="0.2">
      <c r="A15" s="339"/>
      <c r="B15" s="340"/>
      <c r="C15" s="340"/>
      <c r="D15" s="332"/>
      <c r="E15" s="332"/>
      <c r="F15" s="332"/>
      <c r="G15" s="332"/>
      <c r="H15" s="332"/>
      <c r="I15" s="332"/>
      <c r="J15" s="332"/>
      <c r="K15" s="332"/>
      <c r="L15" s="332"/>
      <c r="M15" s="332"/>
      <c r="N15" s="332"/>
      <c r="O15" s="332"/>
      <c r="P15" s="332"/>
      <c r="Q15" s="332"/>
      <c r="R15" s="332"/>
      <c r="S15" s="332"/>
      <c r="T15" s="332"/>
      <c r="U15" s="332"/>
      <c r="V15" s="332"/>
      <c r="W15" s="332"/>
      <c r="X15" s="332"/>
      <c r="Y15" s="332"/>
      <c r="Z15" s="332"/>
      <c r="AA15" s="332"/>
      <c r="AB15" s="332"/>
      <c r="AC15" s="332"/>
      <c r="AD15" s="332"/>
      <c r="AE15" s="329"/>
      <c r="AF15" s="332"/>
      <c r="AG15" s="332"/>
      <c r="AH15" s="332"/>
      <c r="AI15" s="332"/>
      <c r="AJ15" s="332"/>
      <c r="AK15" s="332"/>
      <c r="AL15" s="327"/>
      <c r="AM15" s="333"/>
      <c r="AN15" s="333"/>
      <c r="AO15" s="443"/>
    </row>
    <row r="16" spans="1:41" x14ac:dyDescent="0.2">
      <c r="A16" s="339"/>
      <c r="B16" s="340"/>
      <c r="C16" s="340"/>
      <c r="D16" s="332"/>
      <c r="E16" s="332"/>
      <c r="F16" s="332"/>
      <c r="G16" s="332"/>
      <c r="H16" s="332"/>
      <c r="I16" s="332"/>
      <c r="J16" s="332"/>
      <c r="K16" s="332"/>
      <c r="L16" s="332"/>
      <c r="M16" s="332"/>
      <c r="N16" s="332"/>
      <c r="O16" s="332"/>
      <c r="P16" s="332"/>
      <c r="Q16" s="332"/>
      <c r="R16" s="332"/>
      <c r="S16" s="332"/>
      <c r="T16" s="332"/>
      <c r="U16" s="332"/>
      <c r="V16" s="332"/>
      <c r="W16" s="332"/>
      <c r="X16" s="332"/>
      <c r="Y16" s="332"/>
      <c r="Z16" s="332"/>
      <c r="AA16" s="332"/>
      <c r="AB16" s="332"/>
      <c r="AC16" s="332"/>
      <c r="AD16" s="332"/>
      <c r="AE16" s="332"/>
      <c r="AF16" s="332"/>
      <c r="AG16" s="332"/>
      <c r="AH16" s="332"/>
      <c r="AI16" s="332"/>
      <c r="AJ16" s="332"/>
      <c r="AK16" s="329"/>
      <c r="AL16" s="327"/>
      <c r="AM16" s="333"/>
      <c r="AN16" s="333"/>
      <c r="AO16" s="443"/>
    </row>
    <row r="17" spans="1:41" x14ac:dyDescent="0.2">
      <c r="A17" s="339"/>
      <c r="B17" s="340"/>
      <c r="C17" s="340"/>
      <c r="D17" s="332"/>
      <c r="E17" s="332"/>
      <c r="F17" s="329"/>
      <c r="G17" s="332"/>
      <c r="H17" s="332"/>
      <c r="I17" s="332"/>
      <c r="J17" s="332"/>
      <c r="K17" s="329"/>
      <c r="L17" s="332"/>
      <c r="M17" s="332"/>
      <c r="N17" s="332"/>
      <c r="O17" s="332"/>
      <c r="P17" s="332"/>
      <c r="Q17" s="332"/>
      <c r="R17" s="332"/>
      <c r="S17" s="332"/>
      <c r="T17" s="332"/>
      <c r="U17" s="332"/>
      <c r="V17" s="332"/>
      <c r="W17" s="332"/>
      <c r="X17" s="332"/>
      <c r="Y17" s="329"/>
      <c r="Z17" s="332"/>
      <c r="AA17" s="332"/>
      <c r="AB17" s="329"/>
      <c r="AC17" s="332"/>
      <c r="AD17" s="332"/>
      <c r="AE17" s="332"/>
      <c r="AF17" s="329"/>
      <c r="AG17" s="332"/>
      <c r="AH17" s="332"/>
      <c r="AI17" s="332"/>
      <c r="AJ17" s="332"/>
      <c r="AK17" s="332"/>
      <c r="AL17" s="327"/>
      <c r="AM17" s="333"/>
      <c r="AN17" s="333"/>
      <c r="AO17" s="443"/>
    </row>
    <row r="18" spans="1:41" x14ac:dyDescent="0.2">
      <c r="A18" s="339"/>
      <c r="B18" s="340"/>
      <c r="C18" s="340"/>
      <c r="D18" s="332"/>
      <c r="E18" s="329"/>
      <c r="F18" s="332"/>
      <c r="G18" s="332"/>
      <c r="H18" s="332"/>
      <c r="I18" s="329"/>
      <c r="J18" s="332"/>
      <c r="K18" s="332"/>
      <c r="L18" s="332"/>
      <c r="M18" s="332"/>
      <c r="N18" s="329"/>
      <c r="O18" s="332"/>
      <c r="P18" s="332"/>
      <c r="Q18" s="332"/>
      <c r="R18" s="332"/>
      <c r="S18" s="332"/>
      <c r="T18" s="329"/>
      <c r="U18" s="329"/>
      <c r="V18" s="329"/>
      <c r="W18" s="329"/>
      <c r="X18" s="329"/>
      <c r="Y18" s="332"/>
      <c r="Z18" s="329"/>
      <c r="AA18" s="329"/>
      <c r="AB18" s="332"/>
      <c r="AC18" s="332"/>
      <c r="AD18" s="329"/>
      <c r="AE18" s="332"/>
      <c r="AF18" s="329"/>
      <c r="AG18" s="332"/>
      <c r="AH18" s="332"/>
      <c r="AI18" s="332"/>
      <c r="AJ18" s="332"/>
      <c r="AK18" s="332"/>
      <c r="AL18" s="327"/>
      <c r="AM18" s="333"/>
      <c r="AN18" s="333"/>
      <c r="AO18" s="444"/>
    </row>
    <row r="19" spans="1:41" x14ac:dyDescent="0.2">
      <c r="A19" s="339"/>
      <c r="B19" s="340"/>
      <c r="C19" s="340"/>
      <c r="D19" s="332"/>
      <c r="E19" s="329"/>
      <c r="F19" s="332"/>
      <c r="G19" s="332"/>
      <c r="H19" s="332"/>
      <c r="I19" s="329"/>
      <c r="J19" s="332"/>
      <c r="K19" s="332"/>
      <c r="L19" s="332"/>
      <c r="M19" s="329"/>
      <c r="N19" s="329"/>
      <c r="O19" s="332"/>
      <c r="P19" s="332"/>
      <c r="Q19" s="332"/>
      <c r="R19" s="332"/>
      <c r="S19" s="329"/>
      <c r="T19" s="332"/>
      <c r="U19" s="329"/>
      <c r="V19" s="329"/>
      <c r="W19" s="329"/>
      <c r="X19" s="329"/>
      <c r="Y19" s="332"/>
      <c r="Z19" s="329"/>
      <c r="AA19" s="329"/>
      <c r="AB19" s="332"/>
      <c r="AC19" s="332"/>
      <c r="AD19" s="332"/>
      <c r="AE19" s="332"/>
      <c r="AF19" s="329"/>
      <c r="AG19" s="332"/>
      <c r="AH19" s="332"/>
      <c r="AI19" s="332"/>
      <c r="AJ19" s="332"/>
      <c r="AK19" s="332"/>
      <c r="AL19" s="327"/>
      <c r="AM19" s="333"/>
      <c r="AN19" s="333"/>
      <c r="AO19" s="443"/>
    </row>
    <row r="20" spans="1:41" x14ac:dyDescent="0.2">
      <c r="A20" s="339"/>
      <c r="B20" s="340"/>
      <c r="C20" s="340"/>
      <c r="D20" s="332"/>
      <c r="E20" s="329"/>
      <c r="F20" s="332"/>
      <c r="G20" s="332"/>
      <c r="H20" s="332"/>
      <c r="I20" s="329"/>
      <c r="J20" s="332"/>
      <c r="K20" s="332"/>
      <c r="L20" s="329"/>
      <c r="M20" s="329"/>
      <c r="N20" s="329"/>
      <c r="O20" s="332"/>
      <c r="P20" s="332"/>
      <c r="Q20" s="332"/>
      <c r="R20" s="332"/>
      <c r="S20" s="332"/>
      <c r="T20" s="329"/>
      <c r="U20" s="329"/>
      <c r="V20" s="329"/>
      <c r="W20" s="329"/>
      <c r="X20" s="329"/>
      <c r="Y20" s="329"/>
      <c r="Z20" s="329"/>
      <c r="AA20" s="329"/>
      <c r="AB20" s="332"/>
      <c r="AC20" s="332"/>
      <c r="AD20" s="332"/>
      <c r="AE20" s="332"/>
      <c r="AF20" s="329"/>
      <c r="AG20" s="332"/>
      <c r="AH20" s="332"/>
      <c r="AI20" s="332"/>
      <c r="AJ20" s="332"/>
      <c r="AK20" s="332"/>
      <c r="AL20" s="327"/>
      <c r="AM20" s="333"/>
      <c r="AN20" s="333"/>
      <c r="AO20" s="443"/>
    </row>
    <row r="21" spans="1:41" x14ac:dyDescent="0.2">
      <c r="A21" s="339"/>
      <c r="B21" s="340"/>
      <c r="C21" s="340"/>
      <c r="D21" s="332"/>
      <c r="E21" s="329"/>
      <c r="F21" s="332"/>
      <c r="G21" s="332"/>
      <c r="H21" s="332"/>
      <c r="I21" s="329"/>
      <c r="J21" s="332"/>
      <c r="K21" s="332"/>
      <c r="L21" s="332"/>
      <c r="M21" s="329"/>
      <c r="N21" s="329"/>
      <c r="O21" s="332"/>
      <c r="P21" s="332"/>
      <c r="Q21" s="332"/>
      <c r="R21" s="332"/>
      <c r="S21" s="332"/>
      <c r="T21" s="329"/>
      <c r="U21" s="329"/>
      <c r="V21" s="329"/>
      <c r="W21" s="329"/>
      <c r="X21" s="329"/>
      <c r="Y21" s="332"/>
      <c r="Z21" s="329"/>
      <c r="AA21" s="329"/>
      <c r="AB21" s="332"/>
      <c r="AC21" s="332"/>
      <c r="AD21" s="332"/>
      <c r="AE21" s="332"/>
      <c r="AF21" s="329"/>
      <c r="AG21" s="332"/>
      <c r="AH21" s="332"/>
      <c r="AI21" s="332"/>
      <c r="AJ21" s="332"/>
      <c r="AK21" s="332"/>
      <c r="AL21" s="327"/>
      <c r="AM21" s="333"/>
      <c r="AN21" s="333"/>
      <c r="AO21" s="443"/>
    </row>
    <row r="22" spans="1:41" x14ac:dyDescent="0.2">
      <c r="A22" s="339"/>
      <c r="B22" s="340"/>
      <c r="C22" s="340"/>
      <c r="D22" s="332"/>
      <c r="E22" s="329"/>
      <c r="F22" s="332"/>
      <c r="G22" s="332"/>
      <c r="H22" s="332"/>
      <c r="I22" s="329"/>
      <c r="J22" s="332"/>
      <c r="K22" s="332"/>
      <c r="L22" s="332"/>
      <c r="M22" s="329"/>
      <c r="N22" s="329"/>
      <c r="O22" s="332"/>
      <c r="P22" s="332"/>
      <c r="Q22" s="332"/>
      <c r="R22" s="332"/>
      <c r="S22" s="332"/>
      <c r="T22" s="329"/>
      <c r="U22" s="332"/>
      <c r="V22" s="329"/>
      <c r="W22" s="329"/>
      <c r="X22" s="329"/>
      <c r="Y22" s="332"/>
      <c r="Z22" s="329"/>
      <c r="AA22" s="329"/>
      <c r="AB22" s="332"/>
      <c r="AC22" s="332"/>
      <c r="AD22" s="332"/>
      <c r="AE22" s="332"/>
      <c r="AF22" s="329"/>
      <c r="AG22" s="332"/>
      <c r="AH22" s="332"/>
      <c r="AI22" s="332"/>
      <c r="AJ22" s="332"/>
      <c r="AK22" s="332"/>
      <c r="AL22" s="327"/>
      <c r="AM22" s="333"/>
      <c r="AN22" s="333"/>
      <c r="AO22" s="443"/>
    </row>
    <row r="23" spans="1:41" x14ac:dyDescent="0.2">
      <c r="A23" s="339"/>
      <c r="B23" s="340"/>
      <c r="C23" s="340"/>
      <c r="D23" s="332"/>
      <c r="E23" s="329"/>
      <c r="F23" s="332"/>
      <c r="G23" s="332"/>
      <c r="H23" s="332"/>
      <c r="I23" s="329"/>
      <c r="J23" s="332"/>
      <c r="K23" s="332"/>
      <c r="L23" s="332"/>
      <c r="M23" s="329"/>
      <c r="N23" s="329"/>
      <c r="O23" s="332"/>
      <c r="P23" s="332"/>
      <c r="Q23" s="332"/>
      <c r="R23" s="332"/>
      <c r="S23" s="332"/>
      <c r="T23" s="332"/>
      <c r="U23" s="329"/>
      <c r="V23" s="329"/>
      <c r="W23" s="329"/>
      <c r="X23" s="329"/>
      <c r="Y23" s="332"/>
      <c r="Z23" s="329"/>
      <c r="AA23" s="329"/>
      <c r="AB23" s="332"/>
      <c r="AC23" s="332"/>
      <c r="AD23" s="332"/>
      <c r="AE23" s="332"/>
      <c r="AF23" s="329"/>
      <c r="AG23" s="332"/>
      <c r="AH23" s="332"/>
      <c r="AI23" s="332"/>
      <c r="AJ23" s="332"/>
      <c r="AK23" s="332"/>
      <c r="AL23" s="327"/>
      <c r="AM23" s="333"/>
      <c r="AN23" s="333"/>
      <c r="AO23" s="443"/>
    </row>
    <row r="24" spans="1:41" x14ac:dyDescent="0.2">
      <c r="A24" s="339"/>
      <c r="B24" s="340"/>
      <c r="C24" s="340"/>
      <c r="D24" s="332"/>
      <c r="E24" s="332"/>
      <c r="F24" s="332"/>
      <c r="G24" s="332"/>
      <c r="H24" s="329"/>
      <c r="I24" s="332"/>
      <c r="J24" s="332"/>
      <c r="K24" s="332"/>
      <c r="L24" s="332"/>
      <c r="M24" s="332"/>
      <c r="N24" s="332"/>
      <c r="O24" s="332"/>
      <c r="P24" s="332"/>
      <c r="Q24" s="332"/>
      <c r="R24" s="332"/>
      <c r="S24" s="329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29"/>
      <c r="AF24" s="332"/>
      <c r="AG24" s="332"/>
      <c r="AH24" s="332"/>
      <c r="AI24" s="332"/>
      <c r="AJ24" s="332"/>
      <c r="AK24" s="332"/>
      <c r="AL24" s="327"/>
      <c r="AM24" s="333"/>
      <c r="AN24" s="333"/>
      <c r="AO24" s="443"/>
    </row>
    <row r="25" spans="1:41" x14ac:dyDescent="0.2">
      <c r="A25" s="339"/>
      <c r="B25" s="340"/>
      <c r="C25" s="340"/>
      <c r="D25" s="332"/>
      <c r="E25" s="332"/>
      <c r="F25" s="332"/>
      <c r="G25" s="332"/>
      <c r="H25" s="332"/>
      <c r="I25" s="332"/>
      <c r="J25" s="332"/>
      <c r="K25" s="332"/>
      <c r="L25" s="332"/>
      <c r="M25" s="332"/>
      <c r="N25" s="332"/>
      <c r="O25" s="332"/>
      <c r="P25" s="329"/>
      <c r="Q25" s="332"/>
      <c r="R25" s="332"/>
      <c r="S25" s="332"/>
      <c r="T25" s="332"/>
      <c r="U25" s="332"/>
      <c r="V25" s="332"/>
      <c r="W25" s="332"/>
      <c r="X25" s="332"/>
      <c r="Y25" s="332"/>
      <c r="Z25" s="332"/>
      <c r="AA25" s="332"/>
      <c r="AB25" s="332"/>
      <c r="AC25" s="332"/>
      <c r="AD25" s="332"/>
      <c r="AE25" s="329"/>
      <c r="AF25" s="332"/>
      <c r="AG25" s="332"/>
      <c r="AH25" s="332"/>
      <c r="AI25" s="332"/>
      <c r="AJ25" s="332"/>
      <c r="AK25" s="332"/>
      <c r="AL25" s="327"/>
      <c r="AM25" s="333"/>
      <c r="AN25" s="333"/>
      <c r="AO25" s="443"/>
    </row>
    <row r="26" spans="1:41" x14ac:dyDescent="0.2">
      <c r="A26" s="339"/>
      <c r="B26" s="340"/>
      <c r="C26" s="340"/>
      <c r="D26" s="332"/>
      <c r="E26" s="329"/>
      <c r="F26" s="332"/>
      <c r="G26" s="332"/>
      <c r="H26" s="332"/>
      <c r="I26" s="329"/>
      <c r="J26" s="332"/>
      <c r="K26" s="332"/>
      <c r="L26" s="332"/>
      <c r="M26" s="332"/>
      <c r="N26" s="329"/>
      <c r="O26" s="332"/>
      <c r="P26" s="332"/>
      <c r="Q26" s="332"/>
      <c r="R26" s="332"/>
      <c r="S26" s="332"/>
      <c r="T26" s="329"/>
      <c r="U26" s="329"/>
      <c r="V26" s="329"/>
      <c r="W26" s="329"/>
      <c r="X26" s="329"/>
      <c r="Y26" s="329"/>
      <c r="Z26" s="332"/>
      <c r="AA26" s="329"/>
      <c r="AB26" s="332"/>
      <c r="AC26" s="332"/>
      <c r="AD26" s="329"/>
      <c r="AE26" s="332"/>
      <c r="AF26" s="329"/>
      <c r="AG26" s="332"/>
      <c r="AH26" s="332"/>
      <c r="AI26" s="332"/>
      <c r="AJ26" s="332"/>
      <c r="AK26" s="332"/>
      <c r="AL26" s="327"/>
      <c r="AM26" s="333"/>
      <c r="AN26" s="333"/>
      <c r="AO26" s="444"/>
    </row>
    <row r="27" spans="1:41" x14ac:dyDescent="0.2">
      <c r="A27" s="339"/>
      <c r="B27" s="340"/>
      <c r="C27" s="340"/>
      <c r="D27" s="332"/>
      <c r="E27" s="329"/>
      <c r="F27" s="332"/>
      <c r="G27" s="332"/>
      <c r="H27" s="332"/>
      <c r="I27" s="329"/>
      <c r="J27" s="332"/>
      <c r="K27" s="332"/>
      <c r="L27" s="332"/>
      <c r="M27" s="329"/>
      <c r="N27" s="329"/>
      <c r="O27" s="332"/>
      <c r="P27" s="332"/>
      <c r="Q27" s="332"/>
      <c r="R27" s="332"/>
      <c r="S27" s="332"/>
      <c r="T27" s="329"/>
      <c r="U27" s="329"/>
      <c r="V27" s="329"/>
      <c r="W27" s="329"/>
      <c r="X27" s="329"/>
      <c r="Y27" s="329"/>
      <c r="Z27" s="329"/>
      <c r="AA27" s="329"/>
      <c r="AB27" s="332"/>
      <c r="AC27" s="332"/>
      <c r="AD27" s="329"/>
      <c r="AE27" s="332"/>
      <c r="AF27" s="329"/>
      <c r="AG27" s="332"/>
      <c r="AH27" s="332"/>
      <c r="AI27" s="332"/>
      <c r="AJ27" s="332"/>
      <c r="AK27" s="332"/>
      <c r="AL27" s="327"/>
      <c r="AM27" s="333"/>
      <c r="AN27" s="333"/>
      <c r="AO27" s="444"/>
    </row>
    <row r="28" spans="1:41" x14ac:dyDescent="0.2">
      <c r="A28" s="339"/>
      <c r="B28" s="340"/>
      <c r="C28" s="340"/>
      <c r="D28" s="332"/>
      <c r="E28" s="329"/>
      <c r="F28" s="332"/>
      <c r="G28" s="332"/>
      <c r="H28" s="332"/>
      <c r="I28" s="329"/>
      <c r="J28" s="329"/>
      <c r="K28" s="332"/>
      <c r="L28" s="332"/>
      <c r="M28" s="329"/>
      <c r="N28" s="329"/>
      <c r="O28" s="332"/>
      <c r="P28" s="332"/>
      <c r="Q28" s="332"/>
      <c r="R28" s="332"/>
      <c r="S28" s="332"/>
      <c r="T28" s="332"/>
      <c r="U28" s="329"/>
      <c r="V28" s="329"/>
      <c r="W28" s="329"/>
      <c r="X28" s="329"/>
      <c r="Y28" s="332"/>
      <c r="Z28" s="329"/>
      <c r="AA28" s="329"/>
      <c r="AB28" s="332"/>
      <c r="AC28" s="332"/>
      <c r="AD28" s="332"/>
      <c r="AE28" s="332"/>
      <c r="AF28" s="329"/>
      <c r="AG28" s="332"/>
      <c r="AH28" s="332"/>
      <c r="AI28" s="332"/>
      <c r="AJ28" s="332"/>
      <c r="AK28" s="332"/>
      <c r="AL28" s="327"/>
      <c r="AM28" s="333"/>
      <c r="AN28" s="333"/>
      <c r="AO28" s="443"/>
    </row>
    <row r="29" spans="1:41" x14ac:dyDescent="0.2">
      <c r="A29" s="339"/>
      <c r="B29" s="340"/>
      <c r="C29" s="340"/>
      <c r="D29" s="332"/>
      <c r="E29" s="329"/>
      <c r="F29" s="332"/>
      <c r="G29" s="332"/>
      <c r="H29" s="332"/>
      <c r="I29" s="332"/>
      <c r="J29" s="332"/>
      <c r="K29" s="329"/>
      <c r="L29" s="332"/>
      <c r="M29" s="329"/>
      <c r="N29" s="332"/>
      <c r="O29" s="329"/>
      <c r="P29" s="332"/>
      <c r="Q29" s="329"/>
      <c r="R29" s="332"/>
      <c r="S29" s="332"/>
      <c r="T29" s="332"/>
      <c r="U29" s="332"/>
      <c r="V29" s="332"/>
      <c r="W29" s="332"/>
      <c r="X29" s="332"/>
      <c r="Y29" s="332"/>
      <c r="Z29" s="332"/>
      <c r="AA29" s="332"/>
      <c r="AB29" s="332"/>
      <c r="AC29" s="329"/>
      <c r="AD29" s="329"/>
      <c r="AE29" s="332"/>
      <c r="AF29" s="332"/>
      <c r="AG29" s="329"/>
      <c r="AH29" s="332"/>
      <c r="AI29" s="332"/>
      <c r="AJ29" s="332"/>
      <c r="AK29" s="332"/>
      <c r="AL29" s="327"/>
      <c r="AM29" s="333"/>
      <c r="AN29" s="333"/>
      <c r="AO29" s="444"/>
    </row>
    <row r="30" spans="1:41" x14ac:dyDescent="0.2">
      <c r="A30" s="339"/>
      <c r="B30" s="340"/>
      <c r="C30" s="340"/>
      <c r="D30" s="332"/>
      <c r="E30" s="329"/>
      <c r="F30" s="332"/>
      <c r="G30" s="332"/>
      <c r="H30" s="332"/>
      <c r="I30" s="332"/>
      <c r="J30" s="332"/>
      <c r="K30" s="329"/>
      <c r="L30" s="332"/>
      <c r="M30" s="329"/>
      <c r="N30" s="332"/>
      <c r="O30" s="329"/>
      <c r="P30" s="332"/>
      <c r="Q30" s="332"/>
      <c r="R30" s="332"/>
      <c r="S30" s="332"/>
      <c r="T30" s="329"/>
      <c r="U30" s="332"/>
      <c r="V30" s="332"/>
      <c r="W30" s="332"/>
      <c r="X30" s="332"/>
      <c r="Y30" s="332"/>
      <c r="Z30" s="332"/>
      <c r="AA30" s="332"/>
      <c r="AB30" s="332"/>
      <c r="AC30" s="332"/>
      <c r="AD30" s="329"/>
      <c r="AE30" s="332"/>
      <c r="AF30" s="332"/>
      <c r="AG30" s="332"/>
      <c r="AH30" s="332"/>
      <c r="AI30" s="332"/>
      <c r="AJ30" s="332"/>
      <c r="AK30" s="332"/>
      <c r="AL30" s="327"/>
      <c r="AM30" s="333"/>
      <c r="AN30" s="333"/>
      <c r="AO30" s="444"/>
    </row>
    <row r="31" spans="1:41" x14ac:dyDescent="0.2">
      <c r="A31" s="339"/>
      <c r="B31" s="340"/>
      <c r="C31" s="340"/>
      <c r="D31" s="332"/>
      <c r="E31" s="329"/>
      <c r="F31" s="332"/>
      <c r="G31" s="332"/>
      <c r="H31" s="332"/>
      <c r="I31" s="332"/>
      <c r="J31" s="332"/>
      <c r="K31" s="329"/>
      <c r="L31" s="332"/>
      <c r="M31" s="332"/>
      <c r="N31" s="332"/>
      <c r="O31" s="329"/>
      <c r="P31" s="332"/>
      <c r="Q31" s="329"/>
      <c r="R31" s="332"/>
      <c r="S31" s="332"/>
      <c r="T31" s="329"/>
      <c r="U31" s="332"/>
      <c r="V31" s="332"/>
      <c r="W31" s="332"/>
      <c r="X31" s="332"/>
      <c r="Y31" s="332"/>
      <c r="Z31" s="332"/>
      <c r="AA31" s="332"/>
      <c r="AB31" s="332"/>
      <c r="AC31" s="329"/>
      <c r="AD31" s="329"/>
      <c r="AE31" s="332"/>
      <c r="AF31" s="332"/>
      <c r="AG31" s="332"/>
      <c r="AH31" s="332"/>
      <c r="AI31" s="332"/>
      <c r="AJ31" s="332"/>
      <c r="AK31" s="332"/>
      <c r="AL31" s="327"/>
      <c r="AM31" s="333"/>
      <c r="AN31" s="333"/>
      <c r="AO31" s="444"/>
    </row>
    <row r="32" spans="1:41" x14ac:dyDescent="0.2">
      <c r="A32" s="339"/>
      <c r="B32" s="340"/>
      <c r="C32" s="340"/>
      <c r="D32" s="332"/>
      <c r="E32" s="332"/>
      <c r="F32" s="332"/>
      <c r="G32" s="332"/>
      <c r="H32" s="332"/>
      <c r="I32" s="332"/>
      <c r="J32" s="332"/>
      <c r="K32" s="332"/>
      <c r="L32" s="332"/>
      <c r="M32" s="332"/>
      <c r="N32" s="329"/>
      <c r="O32" s="332"/>
      <c r="P32" s="332"/>
      <c r="Q32" s="332"/>
      <c r="R32" s="332"/>
      <c r="S32" s="332"/>
      <c r="T32" s="332"/>
      <c r="U32" s="332"/>
      <c r="V32" s="332"/>
      <c r="W32" s="332"/>
      <c r="X32" s="332"/>
      <c r="Y32" s="332"/>
      <c r="Z32" s="332"/>
      <c r="AA32" s="332"/>
      <c r="AB32" s="332"/>
      <c r="AC32" s="332"/>
      <c r="AD32" s="332"/>
      <c r="AE32" s="332"/>
      <c r="AF32" s="332"/>
      <c r="AG32" s="332"/>
      <c r="AH32" s="332"/>
      <c r="AI32" s="332"/>
      <c r="AJ32" s="332"/>
      <c r="AK32" s="332"/>
      <c r="AL32" s="327"/>
      <c r="AM32" s="333"/>
      <c r="AN32" s="333"/>
      <c r="AO32" s="443"/>
    </row>
    <row r="33" spans="1:41" x14ac:dyDescent="0.2">
      <c r="A33" s="339"/>
      <c r="B33" s="340"/>
      <c r="C33" s="340"/>
      <c r="D33" s="329"/>
      <c r="E33" s="332"/>
      <c r="F33" s="332"/>
      <c r="G33" s="329"/>
      <c r="H33" s="332"/>
      <c r="I33" s="332"/>
      <c r="J33" s="332"/>
      <c r="K33" s="332"/>
      <c r="L33" s="332"/>
      <c r="M33" s="332"/>
      <c r="N33" s="332"/>
      <c r="O33" s="329"/>
      <c r="P33" s="332"/>
      <c r="Q33" s="329"/>
      <c r="R33" s="332"/>
      <c r="S33" s="332"/>
      <c r="T33" s="329"/>
      <c r="U33" s="332"/>
      <c r="V33" s="332"/>
      <c r="W33" s="329"/>
      <c r="X33" s="332"/>
      <c r="Y33" s="332"/>
      <c r="Z33" s="332"/>
      <c r="AA33" s="332"/>
      <c r="AB33" s="332"/>
      <c r="AC33" s="329"/>
      <c r="AD33" s="332"/>
      <c r="AE33" s="332"/>
      <c r="AF33" s="332"/>
      <c r="AG33" s="329"/>
      <c r="AH33" s="329"/>
      <c r="AI33" s="329"/>
      <c r="AJ33" s="329"/>
      <c r="AK33" s="332"/>
      <c r="AL33" s="327"/>
      <c r="AM33" s="333"/>
      <c r="AN33" s="333"/>
      <c r="AO33" s="443"/>
    </row>
    <row r="34" spans="1:41" x14ac:dyDescent="0.2">
      <c r="A34" s="339"/>
      <c r="B34" s="340"/>
      <c r="C34" s="340"/>
      <c r="D34" s="332"/>
      <c r="E34" s="332"/>
      <c r="F34" s="332"/>
      <c r="G34" s="332"/>
      <c r="H34" s="332"/>
      <c r="I34" s="332"/>
      <c r="J34" s="332"/>
      <c r="K34" s="332"/>
      <c r="L34" s="332"/>
      <c r="M34" s="332"/>
      <c r="N34" s="332"/>
      <c r="O34" s="332"/>
      <c r="P34" s="332"/>
      <c r="Q34" s="332"/>
      <c r="R34" s="332"/>
      <c r="S34" s="329"/>
      <c r="T34" s="332"/>
      <c r="U34" s="332"/>
      <c r="V34" s="332"/>
      <c r="W34" s="332"/>
      <c r="X34" s="332"/>
      <c r="Y34" s="332"/>
      <c r="Z34" s="332"/>
      <c r="AA34" s="332"/>
      <c r="AB34" s="332"/>
      <c r="AC34" s="332"/>
      <c r="AD34" s="332"/>
      <c r="AE34" s="332"/>
      <c r="AF34" s="332"/>
      <c r="AG34" s="332"/>
      <c r="AH34" s="332"/>
      <c r="AI34" s="332"/>
      <c r="AJ34" s="332"/>
      <c r="AK34" s="329"/>
      <c r="AL34" s="327"/>
      <c r="AM34" s="333"/>
      <c r="AN34" s="333"/>
      <c r="AO34" s="443"/>
    </row>
    <row r="35" spans="1:41" x14ac:dyDescent="0.2">
      <c r="A35" s="339"/>
      <c r="B35" s="340"/>
      <c r="C35" s="340"/>
      <c r="D35" s="332"/>
      <c r="E35" s="332"/>
      <c r="F35" s="332"/>
      <c r="G35" s="332"/>
      <c r="H35" s="332"/>
      <c r="I35" s="332"/>
      <c r="J35" s="332"/>
      <c r="K35" s="332"/>
      <c r="L35" s="332"/>
      <c r="M35" s="332"/>
      <c r="N35" s="329"/>
      <c r="O35" s="332"/>
      <c r="P35" s="332"/>
      <c r="Q35" s="332"/>
      <c r="R35" s="332"/>
      <c r="S35" s="332"/>
      <c r="T35" s="332"/>
      <c r="U35" s="332"/>
      <c r="V35" s="332"/>
      <c r="W35" s="332"/>
      <c r="X35" s="332"/>
      <c r="Y35" s="329"/>
      <c r="Z35" s="332"/>
      <c r="AA35" s="332"/>
      <c r="AB35" s="332"/>
      <c r="AC35" s="329"/>
      <c r="AD35" s="332"/>
      <c r="AE35" s="332"/>
      <c r="AF35" s="332"/>
      <c r="AG35" s="332"/>
      <c r="AH35" s="332"/>
      <c r="AI35" s="332"/>
      <c r="AJ35" s="332"/>
      <c r="AK35" s="332"/>
      <c r="AL35" s="327"/>
      <c r="AM35" s="340"/>
      <c r="AN35" s="333"/>
      <c r="AO35" s="443"/>
    </row>
    <row r="36" spans="1:41" x14ac:dyDescent="0.2">
      <c r="A36" s="339"/>
      <c r="B36" s="340"/>
      <c r="C36" s="340"/>
      <c r="D36" s="332"/>
      <c r="E36" s="332"/>
      <c r="F36" s="332"/>
      <c r="G36" s="332"/>
      <c r="H36" s="332"/>
      <c r="I36" s="332"/>
      <c r="J36" s="332"/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2"/>
      <c r="AB36" s="332"/>
      <c r="AC36" s="329"/>
      <c r="AD36" s="332"/>
      <c r="AE36" s="332"/>
      <c r="AF36" s="332"/>
      <c r="AG36" s="332"/>
      <c r="AH36" s="332"/>
      <c r="AI36" s="332"/>
      <c r="AJ36" s="332"/>
      <c r="AK36" s="332"/>
      <c r="AL36" s="327"/>
      <c r="AM36" s="333"/>
      <c r="AN36" s="333"/>
      <c r="AO36" s="443"/>
    </row>
    <row r="37" spans="1:41" x14ac:dyDescent="0.2">
      <c r="A37" s="339"/>
      <c r="B37" s="340"/>
      <c r="C37" s="340"/>
      <c r="D37" s="332"/>
      <c r="E37" s="332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2"/>
      <c r="V37" s="332"/>
      <c r="W37" s="332"/>
      <c r="X37" s="332"/>
      <c r="Y37" s="332"/>
      <c r="Z37" s="332"/>
      <c r="AA37" s="332"/>
      <c r="AB37" s="332"/>
      <c r="AC37" s="329"/>
      <c r="AD37" s="332"/>
      <c r="AE37" s="332"/>
      <c r="AF37" s="332"/>
      <c r="AG37" s="332"/>
      <c r="AH37" s="332"/>
      <c r="AI37" s="332"/>
      <c r="AJ37" s="332"/>
      <c r="AK37" s="332"/>
      <c r="AL37" s="327"/>
      <c r="AM37" s="333"/>
      <c r="AN37" s="333"/>
      <c r="AO37" s="443"/>
    </row>
    <row r="38" spans="1:41" x14ac:dyDescent="0.2">
      <c r="A38" s="339"/>
      <c r="B38" s="340"/>
      <c r="C38" s="340"/>
      <c r="D38" s="332"/>
      <c r="E38" s="332"/>
      <c r="F38" s="332"/>
      <c r="G38" s="332"/>
      <c r="H38" s="332"/>
      <c r="I38" s="332"/>
      <c r="J38" s="332"/>
      <c r="K38" s="332"/>
      <c r="L38" s="332"/>
      <c r="M38" s="332"/>
      <c r="N38" s="332"/>
      <c r="O38" s="332"/>
      <c r="P38" s="332"/>
      <c r="Q38" s="332"/>
      <c r="R38" s="332"/>
      <c r="S38" s="332"/>
      <c r="T38" s="332"/>
      <c r="U38" s="332"/>
      <c r="V38" s="332"/>
      <c r="W38" s="332"/>
      <c r="X38" s="332"/>
      <c r="Y38" s="329"/>
      <c r="Z38" s="332"/>
      <c r="AA38" s="332"/>
      <c r="AB38" s="329"/>
      <c r="AC38" s="329"/>
      <c r="AD38" s="332"/>
      <c r="AE38" s="332"/>
      <c r="AF38" s="332"/>
      <c r="AG38" s="332"/>
      <c r="AH38" s="332"/>
      <c r="AI38" s="332"/>
      <c r="AJ38" s="332"/>
      <c r="AK38" s="332"/>
      <c r="AL38" s="327"/>
      <c r="AM38" s="333"/>
      <c r="AN38" s="333"/>
      <c r="AO38" s="443"/>
    </row>
    <row r="39" spans="1:41" x14ac:dyDescent="0.2">
      <c r="A39" s="339"/>
      <c r="B39" s="340"/>
      <c r="C39" s="340"/>
      <c r="D39" s="332"/>
      <c r="E39" s="332"/>
      <c r="F39" s="332"/>
      <c r="G39" s="332"/>
      <c r="H39" s="332"/>
      <c r="I39" s="332"/>
      <c r="J39" s="332"/>
      <c r="K39" s="332"/>
      <c r="L39" s="332"/>
      <c r="M39" s="332"/>
      <c r="N39" s="332"/>
      <c r="O39" s="332"/>
      <c r="P39" s="332"/>
      <c r="Q39" s="332"/>
      <c r="R39" s="332"/>
      <c r="S39" s="332"/>
      <c r="T39" s="332"/>
      <c r="U39" s="332"/>
      <c r="V39" s="332"/>
      <c r="W39" s="332"/>
      <c r="X39" s="332"/>
      <c r="Y39" s="332"/>
      <c r="Z39" s="332"/>
      <c r="AA39" s="332"/>
      <c r="AB39" s="332"/>
      <c r="AC39" s="332"/>
      <c r="AD39" s="332"/>
      <c r="AE39" s="332"/>
      <c r="AF39" s="332"/>
      <c r="AG39" s="332"/>
      <c r="AH39" s="332"/>
      <c r="AI39" s="332"/>
      <c r="AJ39" s="332"/>
      <c r="AK39" s="332"/>
      <c r="AL39" s="327"/>
      <c r="AM39" s="333"/>
      <c r="AN39" s="333"/>
      <c r="AO39" s="443"/>
    </row>
    <row r="40" spans="1:41" x14ac:dyDescent="0.2">
      <c r="A40" s="339"/>
      <c r="B40" s="340"/>
      <c r="C40" s="340"/>
      <c r="D40" s="332"/>
      <c r="E40" s="332"/>
      <c r="F40" s="332"/>
      <c r="G40" s="332"/>
      <c r="H40" s="332"/>
      <c r="I40" s="329"/>
      <c r="J40" s="329"/>
      <c r="K40" s="332"/>
      <c r="L40" s="332"/>
      <c r="M40" s="332"/>
      <c r="N40" s="329"/>
      <c r="O40" s="332"/>
      <c r="P40" s="332"/>
      <c r="Q40" s="332"/>
      <c r="R40" s="332"/>
      <c r="S40" s="332"/>
      <c r="T40" s="332"/>
      <c r="U40" s="332"/>
      <c r="V40" s="332"/>
      <c r="W40" s="332"/>
      <c r="X40" s="332"/>
      <c r="Y40" s="332"/>
      <c r="Z40" s="332"/>
      <c r="AA40" s="332"/>
      <c r="AB40" s="332"/>
      <c r="AC40" s="329"/>
      <c r="AD40" s="332"/>
      <c r="AE40" s="332"/>
      <c r="AF40" s="332"/>
      <c r="AG40" s="332"/>
      <c r="AH40" s="332"/>
      <c r="AI40" s="332"/>
      <c r="AJ40" s="332"/>
      <c r="AK40" s="332"/>
      <c r="AL40" s="327"/>
      <c r="AM40" s="333"/>
      <c r="AN40" s="333"/>
      <c r="AO40" s="443"/>
    </row>
    <row r="41" spans="1:41" x14ac:dyDescent="0.2">
      <c r="A41" s="339"/>
      <c r="B41" s="340"/>
      <c r="C41" s="340"/>
      <c r="D41" s="332"/>
      <c r="E41" s="332"/>
      <c r="F41" s="332"/>
      <c r="G41" s="332"/>
      <c r="H41" s="332"/>
      <c r="I41" s="332"/>
      <c r="J41" s="329"/>
      <c r="K41" s="329"/>
      <c r="L41" s="332"/>
      <c r="M41" s="332"/>
      <c r="N41" s="329"/>
      <c r="O41" s="332"/>
      <c r="P41" s="332"/>
      <c r="Q41" s="332"/>
      <c r="R41" s="332"/>
      <c r="S41" s="332"/>
      <c r="T41" s="332"/>
      <c r="U41" s="329"/>
      <c r="V41" s="332"/>
      <c r="W41" s="332"/>
      <c r="X41" s="332"/>
      <c r="Y41" s="332"/>
      <c r="Z41" s="332"/>
      <c r="AA41" s="332"/>
      <c r="AB41" s="332"/>
      <c r="AC41" s="329"/>
      <c r="AD41" s="332"/>
      <c r="AE41" s="332"/>
      <c r="AF41" s="332"/>
      <c r="AG41" s="332"/>
      <c r="AH41" s="332"/>
      <c r="AI41" s="332"/>
      <c r="AJ41" s="332"/>
      <c r="AK41" s="332"/>
      <c r="AL41" s="327"/>
      <c r="AM41" s="333"/>
      <c r="AN41" s="333"/>
      <c r="AO41" s="443"/>
    </row>
    <row r="42" spans="1:41" x14ac:dyDescent="0.2">
      <c r="A42" s="339"/>
      <c r="B42" s="340"/>
      <c r="C42" s="340"/>
      <c r="D42" s="332"/>
      <c r="E42" s="332"/>
      <c r="F42" s="332"/>
      <c r="G42" s="332"/>
      <c r="H42" s="332"/>
      <c r="I42" s="329"/>
      <c r="J42" s="329"/>
      <c r="K42" s="332"/>
      <c r="L42" s="332"/>
      <c r="M42" s="332"/>
      <c r="N42" s="329"/>
      <c r="O42" s="332"/>
      <c r="P42" s="332"/>
      <c r="Q42" s="332"/>
      <c r="R42" s="332"/>
      <c r="S42" s="332"/>
      <c r="T42" s="332"/>
      <c r="U42" s="329"/>
      <c r="V42" s="332"/>
      <c r="W42" s="332"/>
      <c r="X42" s="332"/>
      <c r="Y42" s="332"/>
      <c r="Z42" s="332"/>
      <c r="AA42" s="332"/>
      <c r="AB42" s="332"/>
      <c r="AC42" s="329"/>
      <c r="AD42" s="332"/>
      <c r="AE42" s="332"/>
      <c r="AF42" s="332"/>
      <c r="AG42" s="332"/>
      <c r="AH42" s="332"/>
      <c r="AI42" s="332"/>
      <c r="AJ42" s="332"/>
      <c r="AK42" s="332"/>
      <c r="AL42" s="327"/>
      <c r="AM42" s="333"/>
      <c r="AN42" s="333"/>
      <c r="AO42" s="443"/>
    </row>
    <row r="43" spans="1:41" x14ac:dyDescent="0.2">
      <c r="A43" s="339"/>
      <c r="B43" s="340"/>
      <c r="C43" s="340"/>
      <c r="D43" s="332"/>
      <c r="E43" s="332"/>
      <c r="F43" s="332"/>
      <c r="G43" s="332"/>
      <c r="H43" s="332"/>
      <c r="I43" s="329"/>
      <c r="J43" s="329"/>
      <c r="K43" s="332"/>
      <c r="L43" s="332"/>
      <c r="M43" s="332"/>
      <c r="N43" s="329"/>
      <c r="O43" s="332"/>
      <c r="P43" s="332"/>
      <c r="Q43" s="332"/>
      <c r="R43" s="332"/>
      <c r="S43" s="332"/>
      <c r="T43" s="332"/>
      <c r="U43" s="329"/>
      <c r="V43" s="332"/>
      <c r="W43" s="332"/>
      <c r="X43" s="332"/>
      <c r="Y43" s="332"/>
      <c r="Z43" s="332"/>
      <c r="AA43" s="332"/>
      <c r="AB43" s="332"/>
      <c r="AC43" s="329"/>
      <c r="AD43" s="332"/>
      <c r="AE43" s="332"/>
      <c r="AF43" s="332"/>
      <c r="AG43" s="332"/>
      <c r="AH43" s="332"/>
      <c r="AI43" s="332"/>
      <c r="AJ43" s="329"/>
      <c r="AK43" s="332"/>
      <c r="AL43" s="327"/>
      <c r="AM43" s="333"/>
      <c r="AN43" s="333"/>
      <c r="AO43" s="443"/>
    </row>
    <row r="44" spans="1:41" x14ac:dyDescent="0.2">
      <c r="A44" s="339"/>
      <c r="B44" s="340"/>
      <c r="C44" s="340"/>
      <c r="D44" s="332"/>
      <c r="E44" s="332"/>
      <c r="F44" s="332"/>
      <c r="G44" s="332"/>
      <c r="H44" s="332"/>
      <c r="I44" s="332"/>
      <c r="J44" s="332"/>
      <c r="K44" s="329"/>
      <c r="L44" s="332"/>
      <c r="M44" s="332"/>
      <c r="N44" s="332"/>
      <c r="O44" s="332"/>
      <c r="P44" s="332"/>
      <c r="Q44" s="332"/>
      <c r="R44" s="332"/>
      <c r="S44" s="329"/>
      <c r="T44" s="332"/>
      <c r="U44" s="332"/>
      <c r="V44" s="332"/>
      <c r="W44" s="332"/>
      <c r="X44" s="332"/>
      <c r="Y44" s="329"/>
      <c r="Z44" s="332"/>
      <c r="AA44" s="332"/>
      <c r="AB44" s="329"/>
      <c r="AC44" s="329"/>
      <c r="AD44" s="332"/>
      <c r="AE44" s="332"/>
      <c r="AF44" s="332"/>
      <c r="AG44" s="332"/>
      <c r="AH44" s="332"/>
      <c r="AI44" s="332"/>
      <c r="AJ44" s="332"/>
      <c r="AK44" s="332"/>
      <c r="AL44" s="327"/>
      <c r="AM44" s="333"/>
      <c r="AN44" s="333"/>
      <c r="AO44" s="443"/>
    </row>
    <row r="45" spans="1:41" x14ac:dyDescent="0.2">
      <c r="A45" s="339"/>
      <c r="B45" s="340"/>
      <c r="C45" s="340"/>
      <c r="D45" s="332"/>
      <c r="E45" s="332"/>
      <c r="F45" s="329"/>
      <c r="G45" s="332"/>
      <c r="H45" s="332"/>
      <c r="I45" s="329"/>
      <c r="J45" s="332"/>
      <c r="K45" s="329"/>
      <c r="L45" s="329"/>
      <c r="M45" s="332"/>
      <c r="N45" s="332"/>
      <c r="O45" s="332"/>
      <c r="P45" s="332"/>
      <c r="Q45" s="332"/>
      <c r="R45" s="332"/>
      <c r="S45" s="332"/>
      <c r="T45" s="332"/>
      <c r="U45" s="332"/>
      <c r="V45" s="332"/>
      <c r="W45" s="332"/>
      <c r="X45" s="329"/>
      <c r="Y45" s="329"/>
      <c r="Z45" s="329"/>
      <c r="AA45" s="332"/>
      <c r="AB45" s="329"/>
      <c r="AC45" s="332"/>
      <c r="AD45" s="329"/>
      <c r="AE45" s="332"/>
      <c r="AF45" s="329"/>
      <c r="AG45" s="332"/>
      <c r="AH45" s="332"/>
      <c r="AI45" s="332"/>
      <c r="AJ45" s="332"/>
      <c r="AK45" s="332"/>
      <c r="AL45" s="327"/>
      <c r="AM45" s="333"/>
      <c r="AN45" s="333"/>
      <c r="AO45" s="444"/>
    </row>
    <row r="46" spans="1:41" x14ac:dyDescent="0.2">
      <c r="A46" s="339"/>
      <c r="B46" s="340"/>
      <c r="C46" s="340"/>
      <c r="D46" s="332"/>
      <c r="E46" s="332"/>
      <c r="F46" s="332"/>
      <c r="G46" s="332"/>
      <c r="H46" s="329"/>
      <c r="I46" s="332"/>
      <c r="J46" s="332"/>
      <c r="K46" s="332"/>
      <c r="L46" s="332"/>
      <c r="M46" s="332"/>
      <c r="N46" s="332"/>
      <c r="O46" s="332"/>
      <c r="P46" s="329"/>
      <c r="Q46" s="332"/>
      <c r="R46" s="332"/>
      <c r="S46" s="329"/>
      <c r="T46" s="332"/>
      <c r="U46" s="332"/>
      <c r="V46" s="332"/>
      <c r="W46" s="332"/>
      <c r="X46" s="332"/>
      <c r="Y46" s="332"/>
      <c r="Z46" s="332"/>
      <c r="AA46" s="332"/>
      <c r="AB46" s="332"/>
      <c r="AC46" s="332"/>
      <c r="AD46" s="332"/>
      <c r="AE46" s="332"/>
      <c r="AF46" s="332"/>
      <c r="AG46" s="332"/>
      <c r="AH46" s="332"/>
      <c r="AI46" s="332"/>
      <c r="AJ46" s="332"/>
      <c r="AK46" s="332"/>
      <c r="AL46" s="327"/>
      <c r="AM46" s="333"/>
      <c r="AN46" s="333"/>
      <c r="AO46" s="443"/>
    </row>
    <row r="47" spans="1:41" x14ac:dyDescent="0.2">
      <c r="A47" s="339"/>
      <c r="B47" s="340"/>
      <c r="C47" s="340"/>
      <c r="D47" s="329"/>
      <c r="E47" s="332"/>
      <c r="F47" s="332"/>
      <c r="G47" s="329"/>
      <c r="H47" s="332"/>
      <c r="I47" s="332"/>
      <c r="J47" s="332"/>
      <c r="K47" s="332"/>
      <c r="L47" s="332"/>
      <c r="M47" s="332"/>
      <c r="N47" s="332"/>
      <c r="O47" s="332"/>
      <c r="P47" s="332"/>
      <c r="Q47" s="332"/>
      <c r="R47" s="332"/>
      <c r="S47" s="332"/>
      <c r="T47" s="332"/>
      <c r="U47" s="332"/>
      <c r="V47" s="332"/>
      <c r="W47" s="332"/>
      <c r="X47" s="332"/>
      <c r="Y47" s="332"/>
      <c r="Z47" s="332"/>
      <c r="AA47" s="332"/>
      <c r="AB47" s="332"/>
      <c r="AC47" s="332"/>
      <c r="AD47" s="332"/>
      <c r="AE47" s="332"/>
      <c r="AF47" s="332"/>
      <c r="AG47" s="332"/>
      <c r="AH47" s="329"/>
      <c r="AI47" s="329"/>
      <c r="AJ47" s="329"/>
      <c r="AK47" s="329"/>
      <c r="AL47" s="327"/>
      <c r="AM47" s="333"/>
      <c r="AN47" s="333"/>
      <c r="AO47" s="443"/>
    </row>
    <row r="48" spans="1:41" x14ac:dyDescent="0.2">
      <c r="A48" s="339"/>
      <c r="B48" s="340"/>
      <c r="C48" s="340"/>
      <c r="D48" s="332"/>
      <c r="E48" s="332"/>
      <c r="F48" s="332"/>
      <c r="G48" s="332"/>
      <c r="H48" s="329"/>
      <c r="I48" s="332"/>
      <c r="J48" s="332"/>
      <c r="K48" s="332"/>
      <c r="L48" s="332"/>
      <c r="M48" s="332"/>
      <c r="N48" s="332"/>
      <c r="O48" s="332"/>
      <c r="P48" s="329"/>
      <c r="Q48" s="332"/>
      <c r="R48" s="332"/>
      <c r="S48" s="329"/>
      <c r="T48" s="332"/>
      <c r="U48" s="332"/>
      <c r="V48" s="332"/>
      <c r="W48" s="332"/>
      <c r="X48" s="332"/>
      <c r="Y48" s="332"/>
      <c r="Z48" s="332"/>
      <c r="AA48" s="332"/>
      <c r="AB48" s="332"/>
      <c r="AC48" s="332"/>
      <c r="AD48" s="332"/>
      <c r="AE48" s="332"/>
      <c r="AF48" s="332"/>
      <c r="AG48" s="332"/>
      <c r="AH48" s="332"/>
      <c r="AI48" s="332"/>
      <c r="AJ48" s="332"/>
      <c r="AK48" s="332"/>
      <c r="AL48" s="327"/>
      <c r="AM48" s="333"/>
      <c r="AN48" s="333"/>
      <c r="AO48" s="443"/>
    </row>
    <row r="49" spans="1:41" x14ac:dyDescent="0.2">
      <c r="A49" s="339"/>
      <c r="B49" s="340"/>
      <c r="C49" s="340"/>
      <c r="D49" s="332"/>
      <c r="E49" s="332"/>
      <c r="F49" s="329"/>
      <c r="G49" s="332"/>
      <c r="H49" s="332"/>
      <c r="I49" s="332"/>
      <c r="J49" s="329"/>
      <c r="K49" s="329"/>
      <c r="L49" s="329"/>
      <c r="M49" s="332"/>
      <c r="N49" s="332"/>
      <c r="O49" s="332"/>
      <c r="P49" s="332"/>
      <c r="Q49" s="332"/>
      <c r="R49" s="332"/>
      <c r="S49" s="332"/>
      <c r="T49" s="332"/>
      <c r="U49" s="332"/>
      <c r="V49" s="329"/>
      <c r="W49" s="332"/>
      <c r="X49" s="329"/>
      <c r="Y49" s="329"/>
      <c r="Z49" s="329"/>
      <c r="AA49" s="332"/>
      <c r="AB49" s="332"/>
      <c r="AC49" s="332"/>
      <c r="AD49" s="332"/>
      <c r="AE49" s="332"/>
      <c r="AF49" s="329"/>
      <c r="AG49" s="332"/>
      <c r="AH49" s="332"/>
      <c r="AI49" s="332"/>
      <c r="AJ49" s="332"/>
      <c r="AK49" s="332"/>
      <c r="AL49" s="327"/>
      <c r="AM49" s="333"/>
      <c r="AN49" s="333"/>
      <c r="AO49" s="443"/>
    </row>
    <row r="50" spans="1:41" x14ac:dyDescent="0.2">
      <c r="A50" s="339"/>
      <c r="B50" s="340"/>
      <c r="C50" s="340"/>
      <c r="D50" s="332"/>
      <c r="E50" s="332"/>
      <c r="F50" s="329"/>
      <c r="G50" s="332"/>
      <c r="H50" s="332"/>
      <c r="I50" s="329"/>
      <c r="J50" s="332"/>
      <c r="K50" s="329"/>
      <c r="L50" s="332"/>
      <c r="M50" s="329"/>
      <c r="N50" s="332"/>
      <c r="O50" s="332"/>
      <c r="P50" s="332"/>
      <c r="Q50" s="332"/>
      <c r="R50" s="332"/>
      <c r="S50" s="332"/>
      <c r="T50" s="332"/>
      <c r="U50" s="332"/>
      <c r="V50" s="329"/>
      <c r="W50" s="329"/>
      <c r="X50" s="329"/>
      <c r="Y50" s="329"/>
      <c r="Z50" s="329"/>
      <c r="AA50" s="329"/>
      <c r="AB50" s="332"/>
      <c r="AC50" s="332"/>
      <c r="AD50" s="329"/>
      <c r="AE50" s="332"/>
      <c r="AF50" s="329"/>
      <c r="AG50" s="332"/>
      <c r="AH50" s="332"/>
      <c r="AI50" s="332"/>
      <c r="AJ50" s="332"/>
      <c r="AK50" s="332"/>
      <c r="AL50" s="327"/>
      <c r="AM50" s="333"/>
      <c r="AN50" s="333"/>
      <c r="AO50" s="444"/>
    </row>
    <row r="51" spans="1:41" x14ac:dyDescent="0.2">
      <c r="A51" s="339"/>
      <c r="B51" s="340"/>
      <c r="C51" s="340"/>
      <c r="D51" s="332"/>
      <c r="E51" s="332"/>
      <c r="F51" s="332"/>
      <c r="G51" s="332"/>
      <c r="H51" s="332"/>
      <c r="I51" s="332"/>
      <c r="J51" s="332"/>
      <c r="K51" s="332"/>
      <c r="L51" s="332"/>
      <c r="M51" s="332"/>
      <c r="N51" s="332"/>
      <c r="O51" s="332"/>
      <c r="P51" s="329"/>
      <c r="Q51" s="332"/>
      <c r="R51" s="332"/>
      <c r="S51" s="329"/>
      <c r="T51" s="332"/>
      <c r="U51" s="332"/>
      <c r="V51" s="332"/>
      <c r="W51" s="332"/>
      <c r="X51" s="332"/>
      <c r="Y51" s="332"/>
      <c r="Z51" s="332"/>
      <c r="AA51" s="332"/>
      <c r="AB51" s="332"/>
      <c r="AC51" s="332"/>
      <c r="AD51" s="332"/>
      <c r="AE51" s="329"/>
      <c r="AF51" s="332"/>
      <c r="AG51" s="332"/>
      <c r="AH51" s="332"/>
      <c r="AI51" s="332"/>
      <c r="AJ51" s="332"/>
      <c r="AK51" s="332"/>
      <c r="AL51" s="327"/>
      <c r="AM51" s="333"/>
      <c r="AN51" s="333"/>
      <c r="AO51" s="443"/>
    </row>
    <row r="52" spans="1:41" x14ac:dyDescent="0.2">
      <c r="A52" s="339"/>
      <c r="B52" s="340"/>
      <c r="C52" s="340"/>
      <c r="D52" s="332"/>
      <c r="E52" s="332"/>
      <c r="F52" s="332"/>
      <c r="G52" s="332"/>
      <c r="H52" s="329"/>
      <c r="I52" s="332"/>
      <c r="J52" s="332"/>
      <c r="K52" s="332"/>
      <c r="L52" s="332"/>
      <c r="M52" s="332"/>
      <c r="N52" s="332"/>
      <c r="O52" s="332"/>
      <c r="P52" s="329"/>
      <c r="Q52" s="332"/>
      <c r="R52" s="332"/>
      <c r="S52" s="329"/>
      <c r="T52" s="332"/>
      <c r="U52" s="332"/>
      <c r="V52" s="332"/>
      <c r="W52" s="332"/>
      <c r="X52" s="332"/>
      <c r="Y52" s="332"/>
      <c r="Z52" s="332"/>
      <c r="AA52" s="332"/>
      <c r="AB52" s="332"/>
      <c r="AC52" s="332"/>
      <c r="AD52" s="332"/>
      <c r="AE52" s="329"/>
      <c r="AF52" s="332"/>
      <c r="AG52" s="332"/>
      <c r="AH52" s="332"/>
      <c r="AI52" s="332"/>
      <c r="AJ52" s="332"/>
      <c r="AK52" s="332"/>
      <c r="AL52" s="327"/>
      <c r="AM52" s="333"/>
      <c r="AN52" s="333"/>
      <c r="AO52" s="443"/>
    </row>
    <row r="53" spans="1:41" x14ac:dyDescent="0.2">
      <c r="A53" s="339"/>
      <c r="B53" s="340"/>
      <c r="C53" s="340"/>
      <c r="D53" s="332"/>
      <c r="E53" s="332"/>
      <c r="F53" s="332"/>
      <c r="G53" s="332"/>
      <c r="H53" s="329"/>
      <c r="I53" s="332"/>
      <c r="J53" s="332"/>
      <c r="K53" s="332"/>
      <c r="L53" s="332"/>
      <c r="M53" s="332"/>
      <c r="N53" s="329"/>
      <c r="O53" s="332"/>
      <c r="P53" s="329"/>
      <c r="Q53" s="332"/>
      <c r="R53" s="332"/>
      <c r="S53" s="329"/>
      <c r="T53" s="332"/>
      <c r="U53" s="332"/>
      <c r="V53" s="332"/>
      <c r="W53" s="332"/>
      <c r="X53" s="332"/>
      <c r="Y53" s="332"/>
      <c r="Z53" s="332"/>
      <c r="AA53" s="332"/>
      <c r="AB53" s="332"/>
      <c r="AC53" s="332"/>
      <c r="AD53" s="332"/>
      <c r="AE53" s="329"/>
      <c r="AF53" s="332"/>
      <c r="AG53" s="332"/>
      <c r="AH53" s="332"/>
      <c r="AI53" s="332"/>
      <c r="AJ53" s="332"/>
      <c r="AK53" s="332"/>
      <c r="AL53" s="327"/>
      <c r="AM53" s="333"/>
      <c r="AN53" s="333"/>
      <c r="AO53" s="443"/>
    </row>
    <row r="54" spans="1:41" x14ac:dyDescent="0.2">
      <c r="A54" s="339"/>
      <c r="B54" s="340"/>
      <c r="C54" s="340"/>
      <c r="D54" s="329"/>
      <c r="E54" s="332"/>
      <c r="F54" s="332"/>
      <c r="G54" s="329"/>
      <c r="H54" s="332"/>
      <c r="I54" s="332"/>
      <c r="J54" s="332"/>
      <c r="K54" s="332"/>
      <c r="L54" s="332"/>
      <c r="M54" s="332"/>
      <c r="N54" s="332"/>
      <c r="O54" s="332"/>
      <c r="P54" s="332"/>
      <c r="Q54" s="332"/>
      <c r="R54" s="329"/>
      <c r="S54" s="329"/>
      <c r="T54" s="332"/>
      <c r="U54" s="332"/>
      <c r="V54" s="332"/>
      <c r="W54" s="332"/>
      <c r="X54" s="332"/>
      <c r="Y54" s="332"/>
      <c r="Z54" s="332"/>
      <c r="AA54" s="332"/>
      <c r="AB54" s="332"/>
      <c r="AC54" s="332"/>
      <c r="AD54" s="332"/>
      <c r="AE54" s="332"/>
      <c r="AF54" s="332"/>
      <c r="AG54" s="332"/>
      <c r="AH54" s="329"/>
      <c r="AI54" s="329"/>
      <c r="AJ54" s="329"/>
      <c r="AK54" s="332"/>
      <c r="AL54" s="327"/>
      <c r="AM54" s="333"/>
      <c r="AN54" s="333"/>
      <c r="AO54" s="443"/>
    </row>
    <row r="55" spans="1:41" x14ac:dyDescent="0.2">
      <c r="A55" s="339"/>
      <c r="B55" s="340"/>
      <c r="C55" s="340"/>
      <c r="D55" s="332"/>
      <c r="E55" s="332"/>
      <c r="F55" s="332"/>
      <c r="G55" s="332"/>
      <c r="H55" s="329"/>
      <c r="I55" s="332"/>
      <c r="J55" s="332"/>
      <c r="K55" s="332"/>
      <c r="L55" s="332"/>
      <c r="M55" s="332"/>
      <c r="N55" s="332"/>
      <c r="O55" s="332"/>
      <c r="P55" s="329"/>
      <c r="Q55" s="332"/>
      <c r="R55" s="332"/>
      <c r="S55" s="332"/>
      <c r="T55" s="332"/>
      <c r="U55" s="332"/>
      <c r="V55" s="332"/>
      <c r="W55" s="332"/>
      <c r="X55" s="332"/>
      <c r="Y55" s="332"/>
      <c r="Z55" s="332"/>
      <c r="AA55" s="332"/>
      <c r="AB55" s="332"/>
      <c r="AC55" s="332"/>
      <c r="AD55" s="332"/>
      <c r="AE55" s="329"/>
      <c r="AF55" s="332"/>
      <c r="AG55" s="332"/>
      <c r="AH55" s="332"/>
      <c r="AI55" s="332"/>
      <c r="AJ55" s="332"/>
      <c r="AK55" s="332"/>
      <c r="AL55" s="327"/>
      <c r="AM55" s="333"/>
      <c r="AN55" s="333"/>
      <c r="AO55" s="443"/>
    </row>
    <row r="56" spans="1:41" x14ac:dyDescent="0.2">
      <c r="A56" s="339"/>
      <c r="B56" s="340"/>
      <c r="C56" s="340"/>
      <c r="D56" s="332"/>
      <c r="E56" s="332"/>
      <c r="F56" s="332"/>
      <c r="G56" s="332"/>
      <c r="H56" s="329"/>
      <c r="I56" s="332"/>
      <c r="J56" s="332"/>
      <c r="K56" s="332"/>
      <c r="L56" s="332"/>
      <c r="M56" s="332"/>
      <c r="N56" s="332"/>
      <c r="O56" s="332"/>
      <c r="P56" s="332"/>
      <c r="Q56" s="332"/>
      <c r="R56" s="329"/>
      <c r="S56" s="329"/>
      <c r="T56" s="332"/>
      <c r="U56" s="332"/>
      <c r="V56" s="332"/>
      <c r="W56" s="332"/>
      <c r="X56" s="332"/>
      <c r="Y56" s="332"/>
      <c r="Z56" s="332"/>
      <c r="AA56" s="332"/>
      <c r="AB56" s="332"/>
      <c r="AC56" s="332"/>
      <c r="AD56" s="332"/>
      <c r="AE56" s="332"/>
      <c r="AF56" s="332"/>
      <c r="AG56" s="332"/>
      <c r="AH56" s="332"/>
      <c r="AI56" s="332"/>
      <c r="AJ56" s="332"/>
      <c r="AK56" s="332"/>
      <c r="AL56" s="327"/>
      <c r="AM56" s="333"/>
      <c r="AN56" s="333"/>
      <c r="AO56" s="443"/>
    </row>
    <row r="57" spans="1:41" x14ac:dyDescent="0.2">
      <c r="A57" s="339"/>
      <c r="B57" s="340"/>
      <c r="C57" s="340"/>
      <c r="D57" s="332"/>
      <c r="E57" s="332"/>
      <c r="F57" s="332"/>
      <c r="G57" s="332"/>
      <c r="H57" s="329"/>
      <c r="I57" s="332"/>
      <c r="J57" s="332"/>
      <c r="K57" s="332"/>
      <c r="L57" s="332"/>
      <c r="M57" s="332"/>
      <c r="N57" s="332"/>
      <c r="O57" s="332"/>
      <c r="P57" s="332"/>
      <c r="Q57" s="332"/>
      <c r="R57" s="332"/>
      <c r="S57" s="329"/>
      <c r="T57" s="332"/>
      <c r="U57" s="332"/>
      <c r="V57" s="332"/>
      <c r="W57" s="332"/>
      <c r="X57" s="332"/>
      <c r="Y57" s="332"/>
      <c r="Z57" s="332"/>
      <c r="AA57" s="332"/>
      <c r="AB57" s="332"/>
      <c r="AC57" s="332"/>
      <c r="AD57" s="332"/>
      <c r="AE57" s="332"/>
      <c r="AF57" s="332"/>
      <c r="AG57" s="332"/>
      <c r="AH57" s="332"/>
      <c r="AI57" s="332"/>
      <c r="AJ57" s="332"/>
      <c r="AK57" s="332"/>
      <c r="AL57" s="327"/>
      <c r="AM57" s="333"/>
      <c r="AN57" s="333"/>
      <c r="AO57" s="443"/>
    </row>
    <row r="58" spans="1:41" x14ac:dyDescent="0.2">
      <c r="A58" s="339"/>
      <c r="B58" s="340"/>
      <c r="C58" s="340"/>
      <c r="D58" s="329"/>
      <c r="E58" s="329"/>
      <c r="F58" s="332"/>
      <c r="G58" s="332"/>
      <c r="H58" s="332"/>
      <c r="I58" s="332"/>
      <c r="J58" s="332"/>
      <c r="K58" s="332"/>
      <c r="L58" s="332"/>
      <c r="M58" s="332"/>
      <c r="N58" s="332"/>
      <c r="O58" s="332"/>
      <c r="P58" s="332"/>
      <c r="Q58" s="332"/>
      <c r="R58" s="332"/>
      <c r="S58" s="332"/>
      <c r="T58" s="332"/>
      <c r="U58" s="329"/>
      <c r="V58" s="332"/>
      <c r="W58" s="332"/>
      <c r="X58" s="332"/>
      <c r="Y58" s="332"/>
      <c r="Z58" s="332"/>
      <c r="AA58" s="332"/>
      <c r="AB58" s="332"/>
      <c r="AC58" s="332"/>
      <c r="AD58" s="332"/>
      <c r="AE58" s="332"/>
      <c r="AF58" s="332"/>
      <c r="AG58" s="332"/>
      <c r="AH58" s="332"/>
      <c r="AI58" s="332"/>
      <c r="AJ58" s="332"/>
      <c r="AK58" s="332"/>
      <c r="AL58" s="327"/>
      <c r="AM58" s="333"/>
      <c r="AN58" s="333"/>
      <c r="AO58" s="443"/>
    </row>
    <row r="59" spans="1:41" x14ac:dyDescent="0.2">
      <c r="A59" s="339"/>
      <c r="B59" s="340"/>
      <c r="C59" s="340"/>
      <c r="D59" s="332"/>
      <c r="E59" s="329"/>
      <c r="F59" s="332"/>
      <c r="G59" s="332"/>
      <c r="H59" s="332"/>
      <c r="I59" s="332"/>
      <c r="J59" s="332"/>
      <c r="K59" s="332"/>
      <c r="L59" s="332"/>
      <c r="M59" s="332"/>
      <c r="N59" s="332"/>
      <c r="O59" s="332"/>
      <c r="P59" s="332"/>
      <c r="Q59" s="332"/>
      <c r="R59" s="332"/>
      <c r="S59" s="332"/>
      <c r="T59" s="332"/>
      <c r="U59" s="329"/>
      <c r="V59" s="332"/>
      <c r="W59" s="332"/>
      <c r="X59" s="332"/>
      <c r="Y59" s="332"/>
      <c r="Z59" s="332"/>
      <c r="AA59" s="332"/>
      <c r="AB59" s="332"/>
      <c r="AC59" s="332"/>
      <c r="AD59" s="332"/>
      <c r="AE59" s="332"/>
      <c r="AF59" s="332"/>
      <c r="AG59" s="332"/>
      <c r="AH59" s="332"/>
      <c r="AI59" s="332"/>
      <c r="AJ59" s="332"/>
      <c r="AK59" s="332"/>
      <c r="AL59" s="327"/>
      <c r="AM59" s="333"/>
      <c r="AN59" s="333"/>
      <c r="AO59" s="443"/>
    </row>
    <row r="60" spans="1:41" x14ac:dyDescent="0.2">
      <c r="A60" s="339"/>
      <c r="B60" s="340"/>
      <c r="C60" s="340"/>
      <c r="D60" s="329"/>
      <c r="E60" s="332"/>
      <c r="F60" s="332"/>
      <c r="G60" s="329"/>
      <c r="H60" s="332"/>
      <c r="I60" s="329"/>
      <c r="J60" s="332"/>
      <c r="K60" s="332"/>
      <c r="L60" s="332"/>
      <c r="M60" s="329"/>
      <c r="N60" s="332"/>
      <c r="O60" s="332"/>
      <c r="P60" s="332"/>
      <c r="Q60" s="332"/>
      <c r="R60" s="332"/>
      <c r="S60" s="329"/>
      <c r="T60" s="332"/>
      <c r="U60" s="332"/>
      <c r="V60" s="329"/>
      <c r="W60" s="329"/>
      <c r="X60" s="329"/>
      <c r="Y60" s="329"/>
      <c r="Z60" s="329"/>
      <c r="AA60" s="329"/>
      <c r="AB60" s="332"/>
      <c r="AC60" s="332"/>
      <c r="AD60" s="329"/>
      <c r="AE60" s="332"/>
      <c r="AF60" s="332"/>
      <c r="AG60" s="332"/>
      <c r="AH60" s="329"/>
      <c r="AI60" s="329"/>
      <c r="AJ60" s="329"/>
      <c r="AK60" s="332"/>
      <c r="AL60" s="327"/>
      <c r="AM60" s="333"/>
      <c r="AN60" s="333"/>
      <c r="AO60" s="444"/>
    </row>
    <row r="61" spans="1:41" x14ac:dyDescent="0.2">
      <c r="A61" s="339"/>
      <c r="B61" s="340"/>
      <c r="C61" s="340"/>
      <c r="D61" s="332"/>
      <c r="E61" s="332"/>
      <c r="F61" s="332"/>
      <c r="G61" s="332"/>
      <c r="H61" s="332"/>
      <c r="I61" s="332"/>
      <c r="J61" s="332"/>
      <c r="K61" s="332"/>
      <c r="L61" s="332"/>
      <c r="M61" s="332"/>
      <c r="N61" s="332"/>
      <c r="O61" s="332"/>
      <c r="P61" s="329"/>
      <c r="Q61" s="332"/>
      <c r="R61" s="332"/>
      <c r="S61" s="329"/>
      <c r="T61" s="332"/>
      <c r="U61" s="332"/>
      <c r="V61" s="332"/>
      <c r="W61" s="332"/>
      <c r="X61" s="332"/>
      <c r="Y61" s="332"/>
      <c r="Z61" s="332"/>
      <c r="AA61" s="332"/>
      <c r="AB61" s="332"/>
      <c r="AC61" s="332"/>
      <c r="AD61" s="332"/>
      <c r="AE61" s="329"/>
      <c r="AF61" s="332"/>
      <c r="AG61" s="332"/>
      <c r="AH61" s="332"/>
      <c r="AI61" s="332"/>
      <c r="AJ61" s="332"/>
      <c r="AK61" s="332"/>
      <c r="AL61" s="327"/>
      <c r="AM61" s="333"/>
      <c r="AN61" s="333"/>
      <c r="AO61" s="443"/>
    </row>
    <row r="62" spans="1:41" x14ac:dyDescent="0.2">
      <c r="A62" s="339"/>
      <c r="B62" s="340"/>
      <c r="C62" s="340"/>
      <c r="D62" s="332"/>
      <c r="E62" s="329"/>
      <c r="F62" s="332"/>
      <c r="G62" s="329"/>
      <c r="H62" s="329"/>
      <c r="I62" s="332"/>
      <c r="J62" s="329"/>
      <c r="K62" s="332"/>
      <c r="L62" s="332"/>
      <c r="M62" s="332"/>
      <c r="N62" s="332"/>
      <c r="O62" s="329"/>
      <c r="P62" s="332"/>
      <c r="Q62" s="329"/>
      <c r="R62" s="332"/>
      <c r="S62" s="332"/>
      <c r="T62" s="332"/>
      <c r="U62" s="329"/>
      <c r="V62" s="332"/>
      <c r="W62" s="332"/>
      <c r="X62" s="332"/>
      <c r="Y62" s="332"/>
      <c r="Z62" s="329"/>
      <c r="AA62" s="332"/>
      <c r="AB62" s="332"/>
      <c r="AC62" s="329"/>
      <c r="AD62" s="329"/>
      <c r="AE62" s="332"/>
      <c r="AF62" s="332"/>
      <c r="AG62" s="329"/>
      <c r="AH62" s="329"/>
      <c r="AI62" s="329"/>
      <c r="AJ62" s="332"/>
      <c r="AK62" s="332"/>
      <c r="AL62" s="327"/>
      <c r="AM62" s="333"/>
      <c r="AN62" s="333"/>
      <c r="AO62" s="444"/>
    </row>
    <row r="63" spans="1:41" x14ac:dyDescent="0.2">
      <c r="A63" s="339"/>
      <c r="B63" s="340"/>
      <c r="C63" s="340"/>
      <c r="D63" s="332"/>
      <c r="E63" s="332"/>
      <c r="F63" s="332"/>
      <c r="G63" s="332"/>
      <c r="H63" s="329"/>
      <c r="I63" s="332"/>
      <c r="J63" s="332"/>
      <c r="K63" s="332"/>
      <c r="L63" s="332"/>
      <c r="M63" s="332"/>
      <c r="N63" s="332"/>
      <c r="O63" s="332"/>
      <c r="P63" s="332"/>
      <c r="Q63" s="332"/>
      <c r="R63" s="332"/>
      <c r="S63" s="332"/>
      <c r="T63" s="332"/>
      <c r="U63" s="332"/>
      <c r="V63" s="332"/>
      <c r="W63" s="332"/>
      <c r="X63" s="332"/>
      <c r="Y63" s="332"/>
      <c r="Z63" s="332"/>
      <c r="AA63" s="332"/>
      <c r="AB63" s="332"/>
      <c r="AC63" s="332"/>
      <c r="AD63" s="332"/>
      <c r="AE63" s="332"/>
      <c r="AF63" s="332"/>
      <c r="AG63" s="332"/>
      <c r="AH63" s="332"/>
      <c r="AI63" s="332"/>
      <c r="AJ63" s="332"/>
      <c r="AK63" s="332"/>
      <c r="AL63" s="327"/>
      <c r="AM63" s="333"/>
      <c r="AN63" s="333"/>
      <c r="AO63" s="443"/>
    </row>
    <row r="64" spans="1:41" x14ac:dyDescent="0.2">
      <c r="A64" s="339"/>
      <c r="B64" s="340"/>
      <c r="C64" s="340"/>
      <c r="D64" s="332"/>
      <c r="E64" s="332"/>
      <c r="F64" s="332"/>
      <c r="G64" s="332"/>
      <c r="H64" s="329"/>
      <c r="I64" s="332"/>
      <c r="J64" s="332"/>
      <c r="K64" s="332"/>
      <c r="L64" s="332"/>
      <c r="M64" s="332"/>
      <c r="N64" s="332"/>
      <c r="O64" s="332"/>
      <c r="P64" s="332"/>
      <c r="Q64" s="332"/>
      <c r="R64" s="332"/>
      <c r="S64" s="332"/>
      <c r="T64" s="332"/>
      <c r="U64" s="332"/>
      <c r="V64" s="332"/>
      <c r="W64" s="332"/>
      <c r="X64" s="332"/>
      <c r="Y64" s="332"/>
      <c r="Z64" s="332"/>
      <c r="AA64" s="332"/>
      <c r="AB64" s="332"/>
      <c r="AC64" s="332"/>
      <c r="AD64" s="332"/>
      <c r="AE64" s="332"/>
      <c r="AF64" s="332"/>
      <c r="AG64" s="332"/>
      <c r="AH64" s="332"/>
      <c r="AI64" s="332"/>
      <c r="AJ64" s="332"/>
      <c r="AK64" s="332"/>
      <c r="AL64" s="327"/>
      <c r="AM64" s="333"/>
      <c r="AN64" s="333"/>
      <c r="AO64" s="443"/>
    </row>
    <row r="65" spans="1:41" x14ac:dyDescent="0.2">
      <c r="A65" s="339"/>
      <c r="B65" s="340"/>
      <c r="C65" s="340"/>
      <c r="D65" s="332"/>
      <c r="E65" s="332"/>
      <c r="F65" s="332"/>
      <c r="G65" s="332"/>
      <c r="H65" s="332"/>
      <c r="I65" s="332"/>
      <c r="J65" s="332"/>
      <c r="K65" s="332"/>
      <c r="L65" s="332"/>
      <c r="M65" s="332"/>
      <c r="N65" s="332"/>
      <c r="O65" s="332"/>
      <c r="P65" s="332"/>
      <c r="Q65" s="332"/>
      <c r="R65" s="332"/>
      <c r="S65" s="332"/>
      <c r="T65" s="332"/>
      <c r="U65" s="332"/>
      <c r="V65" s="332"/>
      <c r="W65" s="332"/>
      <c r="X65" s="332"/>
      <c r="Y65" s="332"/>
      <c r="Z65" s="332"/>
      <c r="AA65" s="332"/>
      <c r="AB65" s="332"/>
      <c r="AC65" s="332"/>
      <c r="AD65" s="332"/>
      <c r="AE65" s="332"/>
      <c r="AF65" s="332"/>
      <c r="AG65" s="332"/>
      <c r="AH65" s="332"/>
      <c r="AI65" s="332"/>
      <c r="AJ65" s="332"/>
      <c r="AK65" s="329"/>
      <c r="AL65" s="327"/>
      <c r="AM65" s="333"/>
      <c r="AN65" s="333"/>
      <c r="AO65" s="443"/>
    </row>
    <row r="66" spans="1:41" x14ac:dyDescent="0.2">
      <c r="A66" s="339"/>
      <c r="B66" s="340"/>
      <c r="C66" s="340"/>
      <c r="D66" s="332"/>
      <c r="E66" s="332"/>
      <c r="F66" s="332"/>
      <c r="G66" s="332"/>
      <c r="H66" s="332"/>
      <c r="I66" s="332"/>
      <c r="J66" s="332"/>
      <c r="K66" s="332"/>
      <c r="L66" s="332"/>
      <c r="M66" s="332"/>
      <c r="N66" s="332"/>
      <c r="O66" s="332"/>
      <c r="P66" s="329"/>
      <c r="Q66" s="332"/>
      <c r="R66" s="332"/>
      <c r="S66" s="332"/>
      <c r="T66" s="332"/>
      <c r="U66" s="332"/>
      <c r="V66" s="332"/>
      <c r="W66" s="332"/>
      <c r="X66" s="332"/>
      <c r="Y66" s="332"/>
      <c r="Z66" s="332"/>
      <c r="AA66" s="332"/>
      <c r="AB66" s="332"/>
      <c r="AC66" s="332"/>
      <c r="AD66" s="332"/>
      <c r="AE66" s="332"/>
      <c r="AF66" s="332"/>
      <c r="AG66" s="332"/>
      <c r="AH66" s="332"/>
      <c r="AI66" s="332"/>
      <c r="AJ66" s="332"/>
      <c r="AK66" s="332"/>
      <c r="AL66" s="327"/>
      <c r="AM66" s="333"/>
      <c r="AN66" s="333"/>
      <c r="AO66" s="443"/>
    </row>
    <row r="67" spans="1:41" x14ac:dyDescent="0.2">
      <c r="A67" s="339"/>
      <c r="B67" s="340"/>
      <c r="C67" s="340"/>
      <c r="D67" s="332"/>
      <c r="E67" s="329"/>
      <c r="F67" s="332"/>
      <c r="G67" s="332"/>
      <c r="H67" s="332"/>
      <c r="I67" s="332"/>
      <c r="J67" s="332"/>
      <c r="K67" s="329"/>
      <c r="L67" s="329"/>
      <c r="M67" s="329"/>
      <c r="N67" s="332"/>
      <c r="O67" s="332"/>
      <c r="P67" s="332"/>
      <c r="Q67" s="329"/>
      <c r="R67" s="332"/>
      <c r="S67" s="332"/>
      <c r="T67" s="329"/>
      <c r="U67" s="332"/>
      <c r="V67" s="332"/>
      <c r="W67" s="332"/>
      <c r="X67" s="332"/>
      <c r="Y67" s="332"/>
      <c r="Z67" s="332"/>
      <c r="AA67" s="332"/>
      <c r="AB67" s="332"/>
      <c r="AC67" s="332"/>
      <c r="AD67" s="332"/>
      <c r="AE67" s="332"/>
      <c r="AF67" s="332"/>
      <c r="AG67" s="329"/>
      <c r="AH67" s="332"/>
      <c r="AI67" s="332"/>
      <c r="AJ67" s="332"/>
      <c r="AK67" s="332"/>
      <c r="AL67" s="327"/>
      <c r="AM67" s="333"/>
      <c r="AN67" s="333"/>
      <c r="AO67" s="443"/>
    </row>
    <row r="68" spans="1:41" x14ac:dyDescent="0.2">
      <c r="A68" s="339"/>
      <c r="B68" s="340"/>
      <c r="C68" s="340"/>
      <c r="D68" s="332"/>
      <c r="E68" s="332"/>
      <c r="F68" s="332"/>
      <c r="G68" s="332"/>
      <c r="H68" s="332"/>
      <c r="I68" s="332"/>
      <c r="J68" s="332"/>
      <c r="K68" s="332"/>
      <c r="L68" s="332"/>
      <c r="M68" s="332"/>
      <c r="N68" s="332"/>
      <c r="O68" s="332"/>
      <c r="P68" s="332"/>
      <c r="Q68" s="332"/>
      <c r="R68" s="332"/>
      <c r="S68" s="332"/>
      <c r="T68" s="332"/>
      <c r="U68" s="332"/>
      <c r="V68" s="332"/>
      <c r="W68" s="332"/>
      <c r="X68" s="332"/>
      <c r="Y68" s="332"/>
      <c r="Z68" s="332"/>
      <c r="AA68" s="332"/>
      <c r="AB68" s="332"/>
      <c r="AC68" s="329"/>
      <c r="AD68" s="332"/>
      <c r="AE68" s="332"/>
      <c r="AF68" s="332"/>
      <c r="AG68" s="332"/>
      <c r="AH68" s="332"/>
      <c r="AI68" s="332"/>
      <c r="AJ68" s="332"/>
      <c r="AK68" s="332"/>
      <c r="AL68" s="327"/>
      <c r="AM68" s="333"/>
      <c r="AN68" s="333"/>
      <c r="AO68" s="443"/>
    </row>
    <row r="69" spans="1:41" x14ac:dyDescent="0.2">
      <c r="A69" s="339"/>
      <c r="B69" s="340"/>
      <c r="C69" s="340"/>
      <c r="D69" s="332"/>
      <c r="E69" s="329"/>
      <c r="F69" s="332"/>
      <c r="G69" s="332"/>
      <c r="H69" s="332"/>
      <c r="I69" s="332"/>
      <c r="J69" s="332"/>
      <c r="K69" s="329"/>
      <c r="L69" s="329"/>
      <c r="M69" s="332"/>
      <c r="N69" s="332"/>
      <c r="O69" s="332"/>
      <c r="P69" s="332"/>
      <c r="Q69" s="329"/>
      <c r="R69" s="332"/>
      <c r="S69" s="332"/>
      <c r="T69" s="329"/>
      <c r="U69" s="332"/>
      <c r="V69" s="332"/>
      <c r="W69" s="332"/>
      <c r="X69" s="332"/>
      <c r="Y69" s="332"/>
      <c r="Z69" s="332"/>
      <c r="AA69" s="332"/>
      <c r="AB69" s="332"/>
      <c r="AC69" s="332"/>
      <c r="AD69" s="332"/>
      <c r="AE69" s="332"/>
      <c r="AF69" s="332"/>
      <c r="AG69" s="329"/>
      <c r="AH69" s="332"/>
      <c r="AI69" s="332"/>
      <c r="AJ69" s="332"/>
      <c r="AK69" s="332"/>
      <c r="AL69" s="327"/>
      <c r="AM69" s="333"/>
      <c r="AN69" s="333"/>
      <c r="AO69" s="443"/>
    </row>
    <row r="70" spans="1:41" x14ac:dyDescent="0.2">
      <c r="A70" s="339"/>
      <c r="B70" s="340"/>
      <c r="C70" s="340"/>
      <c r="D70" s="332"/>
      <c r="E70" s="332"/>
      <c r="F70" s="332"/>
      <c r="G70" s="332"/>
      <c r="H70" s="329"/>
      <c r="I70" s="332"/>
      <c r="J70" s="329"/>
      <c r="K70" s="329"/>
      <c r="L70" s="329"/>
      <c r="M70" s="329"/>
      <c r="N70" s="329"/>
      <c r="O70" s="329"/>
      <c r="P70" s="329"/>
      <c r="Q70" s="332"/>
      <c r="R70" s="332"/>
      <c r="S70" s="332"/>
      <c r="T70" s="329"/>
      <c r="U70" s="332"/>
      <c r="V70" s="329"/>
      <c r="W70" s="329"/>
      <c r="X70" s="332"/>
      <c r="Y70" s="332"/>
      <c r="Z70" s="332"/>
      <c r="AA70" s="332"/>
      <c r="AB70" s="329"/>
      <c r="AC70" s="332"/>
      <c r="AD70" s="332"/>
      <c r="AE70" s="332"/>
      <c r="AF70" s="332"/>
      <c r="AG70" s="329"/>
      <c r="AH70" s="332"/>
      <c r="AI70" s="332"/>
      <c r="AJ70" s="332"/>
      <c r="AK70" s="332"/>
      <c r="AL70" s="327"/>
      <c r="AM70" s="333"/>
      <c r="AN70" s="333"/>
      <c r="AO70" s="443"/>
    </row>
    <row r="71" spans="1:41" x14ac:dyDescent="0.2">
      <c r="A71" s="339"/>
      <c r="B71" s="340"/>
      <c r="C71" s="340"/>
      <c r="D71" s="332"/>
      <c r="E71" s="332"/>
      <c r="F71" s="332"/>
      <c r="G71" s="332"/>
      <c r="H71" s="329"/>
      <c r="I71" s="332"/>
      <c r="J71" s="329"/>
      <c r="K71" s="329"/>
      <c r="L71" s="329"/>
      <c r="M71" s="329"/>
      <c r="N71" s="329"/>
      <c r="O71" s="329"/>
      <c r="P71" s="329"/>
      <c r="Q71" s="332"/>
      <c r="R71" s="332"/>
      <c r="S71" s="332"/>
      <c r="T71" s="329"/>
      <c r="U71" s="332"/>
      <c r="V71" s="329"/>
      <c r="W71" s="329"/>
      <c r="X71" s="332"/>
      <c r="Y71" s="332"/>
      <c r="Z71" s="332"/>
      <c r="AA71" s="332"/>
      <c r="AB71" s="329"/>
      <c r="AC71" s="332"/>
      <c r="AD71" s="332"/>
      <c r="AE71" s="332"/>
      <c r="AF71" s="332"/>
      <c r="AG71" s="329"/>
      <c r="AH71" s="332"/>
      <c r="AI71" s="332"/>
      <c r="AJ71" s="332"/>
      <c r="AK71" s="332"/>
      <c r="AL71" s="327"/>
      <c r="AM71" s="333"/>
      <c r="AN71" s="333"/>
      <c r="AO71" s="443"/>
    </row>
    <row r="72" spans="1:41" x14ac:dyDescent="0.2">
      <c r="A72" s="339"/>
      <c r="B72" s="340"/>
      <c r="C72" s="340"/>
      <c r="D72" s="332"/>
      <c r="E72" s="332"/>
      <c r="F72" s="332"/>
      <c r="G72" s="332"/>
      <c r="H72" s="332"/>
      <c r="I72" s="332"/>
      <c r="J72" s="332"/>
      <c r="K72" s="332"/>
      <c r="L72" s="332"/>
      <c r="M72" s="332"/>
      <c r="N72" s="332"/>
      <c r="O72" s="332"/>
      <c r="P72" s="332"/>
      <c r="Q72" s="332"/>
      <c r="R72" s="332"/>
      <c r="S72" s="332"/>
      <c r="T72" s="332"/>
      <c r="U72" s="332"/>
      <c r="V72" s="332"/>
      <c r="W72" s="332"/>
      <c r="X72" s="332"/>
      <c r="Y72" s="332"/>
      <c r="Z72" s="332"/>
      <c r="AA72" s="332"/>
      <c r="AB72" s="332"/>
      <c r="AC72" s="332"/>
      <c r="AD72" s="332"/>
      <c r="AE72" s="329"/>
      <c r="AF72" s="332"/>
      <c r="AG72" s="332"/>
      <c r="AH72" s="332"/>
      <c r="AI72" s="332"/>
      <c r="AJ72" s="332"/>
      <c r="AK72" s="332"/>
      <c r="AL72" s="327"/>
      <c r="AM72" s="333"/>
      <c r="AN72" s="333"/>
      <c r="AO72" s="443"/>
    </row>
    <row r="73" spans="1:41" x14ac:dyDescent="0.2">
      <c r="A73" s="339"/>
      <c r="B73" s="340"/>
      <c r="C73" s="340"/>
      <c r="D73" s="329"/>
      <c r="E73" s="332"/>
      <c r="F73" s="332"/>
      <c r="G73" s="329"/>
      <c r="H73" s="332"/>
      <c r="I73" s="332"/>
      <c r="J73" s="332"/>
      <c r="K73" s="332"/>
      <c r="L73" s="332"/>
      <c r="M73" s="332"/>
      <c r="N73" s="332"/>
      <c r="O73" s="332"/>
      <c r="P73" s="332"/>
      <c r="Q73" s="332"/>
      <c r="R73" s="332"/>
      <c r="S73" s="329"/>
      <c r="T73" s="332"/>
      <c r="U73" s="332"/>
      <c r="V73" s="329"/>
      <c r="W73" s="329"/>
      <c r="X73" s="329"/>
      <c r="Y73" s="329"/>
      <c r="Z73" s="332"/>
      <c r="AA73" s="329"/>
      <c r="AB73" s="332"/>
      <c r="AC73" s="332"/>
      <c r="AD73" s="332"/>
      <c r="AE73" s="332"/>
      <c r="AF73" s="332"/>
      <c r="AG73" s="332"/>
      <c r="AH73" s="329"/>
      <c r="AI73" s="329"/>
      <c r="AJ73" s="332"/>
      <c r="AK73" s="329"/>
      <c r="AL73" s="327"/>
      <c r="AM73" s="340"/>
      <c r="AN73" s="488"/>
      <c r="AO73" s="443"/>
    </row>
    <row r="74" spans="1:41" x14ac:dyDescent="0.2">
      <c r="A74" s="339"/>
      <c r="B74" s="340"/>
      <c r="C74" s="340"/>
      <c r="D74" s="329"/>
      <c r="E74" s="332"/>
      <c r="F74" s="332"/>
      <c r="G74" s="329"/>
      <c r="H74" s="332"/>
      <c r="I74" s="332"/>
      <c r="J74" s="332"/>
      <c r="K74" s="332"/>
      <c r="L74" s="332"/>
      <c r="M74" s="332"/>
      <c r="N74" s="332"/>
      <c r="O74" s="332"/>
      <c r="P74" s="332"/>
      <c r="Q74" s="332"/>
      <c r="R74" s="332"/>
      <c r="S74" s="332"/>
      <c r="T74" s="332"/>
      <c r="U74" s="332"/>
      <c r="V74" s="329"/>
      <c r="W74" s="329"/>
      <c r="X74" s="329"/>
      <c r="Y74" s="329"/>
      <c r="Z74" s="332"/>
      <c r="AA74" s="329"/>
      <c r="AB74" s="332"/>
      <c r="AC74" s="332"/>
      <c r="AD74" s="332"/>
      <c r="AE74" s="332"/>
      <c r="AF74" s="329"/>
      <c r="AG74" s="332"/>
      <c r="AH74" s="329"/>
      <c r="AI74" s="329"/>
      <c r="AJ74" s="332"/>
      <c r="AK74" s="329"/>
      <c r="AL74" s="327"/>
      <c r="AM74" s="340"/>
      <c r="AN74" s="488"/>
      <c r="AO74" s="443"/>
    </row>
    <row r="75" spans="1:41" x14ac:dyDescent="0.2">
      <c r="A75" s="339"/>
      <c r="B75" s="340"/>
      <c r="C75" s="340"/>
      <c r="D75" s="329"/>
      <c r="E75" s="332"/>
      <c r="F75" s="332"/>
      <c r="G75" s="329"/>
      <c r="H75" s="332"/>
      <c r="I75" s="332"/>
      <c r="J75" s="332"/>
      <c r="K75" s="332"/>
      <c r="L75" s="332"/>
      <c r="M75" s="332"/>
      <c r="N75" s="332"/>
      <c r="O75" s="332"/>
      <c r="P75" s="332"/>
      <c r="Q75" s="332"/>
      <c r="R75" s="332"/>
      <c r="S75" s="329"/>
      <c r="T75" s="332"/>
      <c r="U75" s="332"/>
      <c r="V75" s="329"/>
      <c r="W75" s="329"/>
      <c r="X75" s="329"/>
      <c r="Y75" s="329"/>
      <c r="Z75" s="332"/>
      <c r="AA75" s="329"/>
      <c r="AB75" s="332"/>
      <c r="AC75" s="332"/>
      <c r="AD75" s="329"/>
      <c r="AE75" s="332"/>
      <c r="AF75" s="329"/>
      <c r="AG75" s="332"/>
      <c r="AH75" s="329"/>
      <c r="AI75" s="329"/>
      <c r="AJ75" s="332"/>
      <c r="AK75" s="329"/>
      <c r="AL75" s="327"/>
      <c r="AM75" s="340"/>
      <c r="AN75" s="488"/>
      <c r="AO75" s="444"/>
    </row>
    <row r="76" spans="1:41" x14ac:dyDescent="0.2">
      <c r="A76" s="339"/>
      <c r="B76" s="340"/>
      <c r="C76" s="340"/>
      <c r="D76" s="329"/>
      <c r="E76" s="332"/>
      <c r="F76" s="332"/>
      <c r="G76" s="329"/>
      <c r="H76" s="332"/>
      <c r="I76" s="332"/>
      <c r="J76" s="329"/>
      <c r="K76" s="332"/>
      <c r="L76" s="332"/>
      <c r="M76" s="332"/>
      <c r="N76" s="332"/>
      <c r="O76" s="332"/>
      <c r="P76" s="332"/>
      <c r="Q76" s="332"/>
      <c r="R76" s="332"/>
      <c r="S76" s="332"/>
      <c r="T76" s="332"/>
      <c r="U76" s="329"/>
      <c r="V76" s="332"/>
      <c r="W76" s="332"/>
      <c r="X76" s="332"/>
      <c r="Y76" s="332"/>
      <c r="Z76" s="332"/>
      <c r="AA76" s="332"/>
      <c r="AB76" s="332"/>
      <c r="AC76" s="332"/>
      <c r="AD76" s="332"/>
      <c r="AE76" s="332"/>
      <c r="AF76" s="332"/>
      <c r="AG76" s="332"/>
      <c r="AH76" s="329"/>
      <c r="AI76" s="329"/>
      <c r="AJ76" s="332"/>
      <c r="AK76" s="329"/>
      <c r="AL76" s="327"/>
      <c r="AM76" s="333"/>
      <c r="AN76" s="333"/>
      <c r="AO76" s="443"/>
    </row>
    <row r="77" spans="1:41" x14ac:dyDescent="0.2">
      <c r="A77" s="339"/>
      <c r="B77" s="340"/>
      <c r="C77" s="340"/>
      <c r="D77" s="329"/>
      <c r="E77" s="332"/>
      <c r="F77" s="332"/>
      <c r="G77" s="329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29"/>
      <c r="T77" s="332"/>
      <c r="U77" s="329"/>
      <c r="V77" s="332"/>
      <c r="W77" s="332"/>
      <c r="X77" s="332"/>
      <c r="Y77" s="332"/>
      <c r="Z77" s="332"/>
      <c r="AA77" s="332"/>
      <c r="AB77" s="332"/>
      <c r="AC77" s="332"/>
      <c r="AD77" s="332"/>
      <c r="AE77" s="332"/>
      <c r="AF77" s="332"/>
      <c r="AG77" s="332"/>
      <c r="AH77" s="329"/>
      <c r="AI77" s="329"/>
      <c r="AJ77" s="332"/>
      <c r="AK77" s="329"/>
      <c r="AL77" s="327"/>
      <c r="AM77" s="333"/>
      <c r="AN77" s="333"/>
      <c r="AO77" s="443"/>
    </row>
    <row r="78" spans="1:41" x14ac:dyDescent="0.2">
      <c r="A78" s="339"/>
      <c r="B78" s="340"/>
      <c r="C78" s="340"/>
      <c r="D78" s="329"/>
      <c r="E78" s="332"/>
      <c r="F78" s="332"/>
      <c r="G78" s="329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29"/>
      <c r="S78" s="332"/>
      <c r="T78" s="332"/>
      <c r="U78" s="332"/>
      <c r="V78" s="332"/>
      <c r="W78" s="329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29"/>
      <c r="AI78" s="332"/>
      <c r="AJ78" s="332"/>
      <c r="AK78" s="329"/>
      <c r="AL78" s="327"/>
      <c r="AM78" s="333"/>
      <c r="AN78" s="333"/>
      <c r="AO78" s="443"/>
    </row>
    <row r="79" spans="1:41" x14ac:dyDescent="0.2">
      <c r="A79" s="339"/>
      <c r="B79" s="340"/>
      <c r="C79" s="340"/>
      <c r="D79" s="332"/>
      <c r="E79" s="332"/>
      <c r="F79" s="332"/>
      <c r="G79" s="329"/>
      <c r="H79" s="332"/>
      <c r="I79" s="332"/>
      <c r="J79" s="332"/>
      <c r="K79" s="332"/>
      <c r="L79" s="332"/>
      <c r="M79" s="332"/>
      <c r="N79" s="332"/>
      <c r="O79" s="332"/>
      <c r="P79" s="332"/>
      <c r="Q79" s="332"/>
      <c r="R79" s="332"/>
      <c r="S79" s="332"/>
      <c r="T79" s="332"/>
      <c r="U79" s="329"/>
      <c r="V79" s="329"/>
      <c r="W79" s="329"/>
      <c r="X79" s="329"/>
      <c r="Y79" s="329"/>
      <c r="Z79" s="329"/>
      <c r="AA79" s="329"/>
      <c r="AB79" s="332"/>
      <c r="AC79" s="332"/>
      <c r="AD79" s="329"/>
      <c r="AE79" s="332"/>
      <c r="AF79" s="329"/>
      <c r="AG79" s="332"/>
      <c r="AH79" s="329"/>
      <c r="AI79" s="332"/>
      <c r="AJ79" s="332"/>
      <c r="AK79" s="332"/>
      <c r="AL79" s="327"/>
      <c r="AM79" s="333"/>
      <c r="AN79" s="333"/>
      <c r="AO79" s="444"/>
    </row>
    <row r="80" spans="1:41" x14ac:dyDescent="0.2">
      <c r="A80" s="339"/>
      <c r="B80" s="340"/>
      <c r="C80" s="340"/>
      <c r="D80" s="332"/>
      <c r="E80" s="332"/>
      <c r="F80" s="332"/>
      <c r="G80" s="329"/>
      <c r="H80" s="332"/>
      <c r="I80" s="332"/>
      <c r="J80" s="332"/>
      <c r="K80" s="332"/>
      <c r="L80" s="332"/>
      <c r="M80" s="332"/>
      <c r="N80" s="332"/>
      <c r="O80" s="332"/>
      <c r="P80" s="332"/>
      <c r="Q80" s="332"/>
      <c r="R80" s="332"/>
      <c r="S80" s="332"/>
      <c r="T80" s="332"/>
      <c r="U80" s="332"/>
      <c r="V80" s="332"/>
      <c r="W80" s="332"/>
      <c r="X80" s="332"/>
      <c r="Y80" s="329"/>
      <c r="Z80" s="332"/>
      <c r="AA80" s="332"/>
      <c r="AB80" s="332"/>
      <c r="AC80" s="332"/>
      <c r="AD80" s="332"/>
      <c r="AE80" s="332"/>
      <c r="AF80" s="329"/>
      <c r="AG80" s="332"/>
      <c r="AH80" s="329"/>
      <c r="AI80" s="332"/>
      <c r="AJ80" s="332"/>
      <c r="AK80" s="332"/>
      <c r="AL80" s="327"/>
      <c r="AM80" s="333"/>
      <c r="AN80" s="333"/>
      <c r="AO80" s="443"/>
    </row>
    <row r="81" spans="1:41" x14ac:dyDescent="0.2">
      <c r="A81" s="339"/>
      <c r="B81" s="340"/>
      <c r="C81" s="340"/>
      <c r="D81" s="332"/>
      <c r="E81" s="332"/>
      <c r="F81" s="332"/>
      <c r="G81" s="332"/>
      <c r="H81" s="332"/>
      <c r="I81" s="332"/>
      <c r="J81" s="332"/>
      <c r="K81" s="332"/>
      <c r="L81" s="332"/>
      <c r="M81" s="332"/>
      <c r="N81" s="332"/>
      <c r="O81" s="332"/>
      <c r="P81" s="332"/>
      <c r="Q81" s="329"/>
      <c r="R81" s="332"/>
      <c r="S81" s="332"/>
      <c r="T81" s="329"/>
      <c r="U81" s="332"/>
      <c r="V81" s="332"/>
      <c r="W81" s="332"/>
      <c r="X81" s="332"/>
      <c r="Y81" s="332"/>
      <c r="Z81" s="332"/>
      <c r="AA81" s="332"/>
      <c r="AB81" s="332"/>
      <c r="AC81" s="332"/>
      <c r="AD81" s="332"/>
      <c r="AE81" s="332"/>
      <c r="AF81" s="332"/>
      <c r="AG81" s="332"/>
      <c r="AH81" s="332"/>
      <c r="AI81" s="332"/>
      <c r="AJ81" s="332"/>
      <c r="AK81" s="332"/>
      <c r="AL81" s="327"/>
      <c r="AM81" s="333"/>
      <c r="AN81" s="333"/>
      <c r="AO81" s="443"/>
    </row>
    <row r="82" spans="1:41" x14ac:dyDescent="0.2">
      <c r="A82" s="339"/>
      <c r="B82" s="340"/>
      <c r="C82" s="340"/>
      <c r="D82" s="332"/>
      <c r="E82" s="332"/>
      <c r="F82" s="332"/>
      <c r="G82" s="332"/>
      <c r="H82" s="329"/>
      <c r="I82" s="332"/>
      <c r="J82" s="332"/>
      <c r="K82" s="332"/>
      <c r="L82" s="332"/>
      <c r="M82" s="332"/>
      <c r="N82" s="329"/>
      <c r="O82" s="332"/>
      <c r="P82" s="329"/>
      <c r="Q82" s="332"/>
      <c r="R82" s="329"/>
      <c r="S82" s="329"/>
      <c r="T82" s="332"/>
      <c r="U82" s="329"/>
      <c r="V82" s="332"/>
      <c r="W82" s="332"/>
      <c r="X82" s="332"/>
      <c r="Y82" s="332"/>
      <c r="Z82" s="332"/>
      <c r="AA82" s="332"/>
      <c r="AB82" s="332"/>
      <c r="AC82" s="332"/>
      <c r="AD82" s="332"/>
      <c r="AE82" s="329"/>
      <c r="AF82" s="332"/>
      <c r="AG82" s="332"/>
      <c r="AH82" s="332"/>
      <c r="AI82" s="332"/>
      <c r="AJ82" s="332"/>
      <c r="AK82" s="332"/>
      <c r="AL82" s="327"/>
      <c r="AM82" s="333"/>
      <c r="AN82" s="333"/>
      <c r="AO82" s="443"/>
    </row>
    <row r="83" spans="1:41" x14ac:dyDescent="0.2">
      <c r="A83" s="339"/>
      <c r="B83" s="340"/>
      <c r="C83" s="340"/>
      <c r="D83" s="332"/>
      <c r="E83" s="332"/>
      <c r="F83" s="329"/>
      <c r="G83" s="332"/>
      <c r="H83" s="332"/>
      <c r="I83" s="332"/>
      <c r="J83" s="332"/>
      <c r="K83" s="332"/>
      <c r="L83" s="332"/>
      <c r="M83" s="329"/>
      <c r="N83" s="332"/>
      <c r="O83" s="332"/>
      <c r="P83" s="332"/>
      <c r="Q83" s="332"/>
      <c r="R83" s="332"/>
      <c r="S83" s="332"/>
      <c r="T83" s="332"/>
      <c r="U83" s="332"/>
      <c r="V83" s="332"/>
      <c r="W83" s="332"/>
      <c r="X83" s="329"/>
      <c r="Y83" s="332"/>
      <c r="Z83" s="332"/>
      <c r="AA83" s="332"/>
      <c r="AB83" s="332"/>
      <c r="AC83" s="332"/>
      <c r="AD83" s="332"/>
      <c r="AE83" s="332"/>
      <c r="AF83" s="332"/>
      <c r="AG83" s="332"/>
      <c r="AH83" s="332"/>
      <c r="AI83" s="332"/>
      <c r="AJ83" s="329"/>
      <c r="AK83" s="332"/>
      <c r="AL83" s="327"/>
      <c r="AM83" s="333"/>
      <c r="AN83" s="333"/>
      <c r="AO83" s="443"/>
    </row>
    <row r="84" spans="1:41" x14ac:dyDescent="0.2">
      <c r="A84" s="339"/>
      <c r="B84" s="340"/>
      <c r="C84" s="340"/>
      <c r="D84" s="332"/>
      <c r="E84" s="332"/>
      <c r="F84" s="332"/>
      <c r="G84" s="332"/>
      <c r="H84" s="332"/>
      <c r="I84" s="332"/>
      <c r="J84" s="332"/>
      <c r="K84" s="332"/>
      <c r="L84" s="332"/>
      <c r="M84" s="332"/>
      <c r="N84" s="332"/>
      <c r="O84" s="332"/>
      <c r="P84" s="332"/>
      <c r="Q84" s="332"/>
      <c r="R84" s="332"/>
      <c r="S84" s="332"/>
      <c r="T84" s="332"/>
      <c r="U84" s="332"/>
      <c r="V84" s="332"/>
      <c r="W84" s="332"/>
      <c r="X84" s="332"/>
      <c r="Y84" s="332"/>
      <c r="Z84" s="332"/>
      <c r="AA84" s="332"/>
      <c r="AB84" s="332"/>
      <c r="AC84" s="332"/>
      <c r="AD84" s="332"/>
      <c r="AE84" s="332"/>
      <c r="AF84" s="332"/>
      <c r="AG84" s="332"/>
      <c r="AH84" s="332"/>
      <c r="AI84" s="332"/>
      <c r="AJ84" s="332"/>
      <c r="AK84" s="332"/>
      <c r="AL84" s="327"/>
      <c r="AM84" s="333"/>
      <c r="AN84" s="333"/>
      <c r="AO84" s="443"/>
    </row>
    <row r="85" spans="1:41" x14ac:dyDescent="0.2">
      <c r="A85" s="339"/>
      <c r="B85" s="340"/>
      <c r="C85" s="340"/>
      <c r="D85" s="329"/>
      <c r="E85" s="332"/>
      <c r="F85" s="332"/>
      <c r="G85" s="329"/>
      <c r="H85" s="332"/>
      <c r="I85" s="332"/>
      <c r="J85" s="332"/>
      <c r="K85" s="332"/>
      <c r="L85" s="332"/>
      <c r="M85" s="332"/>
      <c r="N85" s="332"/>
      <c r="O85" s="332"/>
      <c r="P85" s="332"/>
      <c r="Q85" s="332"/>
      <c r="R85" s="329"/>
      <c r="S85" s="332"/>
      <c r="T85" s="332"/>
      <c r="U85" s="332"/>
      <c r="V85" s="332"/>
      <c r="W85" s="332"/>
      <c r="X85" s="332"/>
      <c r="Y85" s="332"/>
      <c r="Z85" s="332"/>
      <c r="AA85" s="332"/>
      <c r="AB85" s="332"/>
      <c r="AC85" s="332"/>
      <c r="AD85" s="332"/>
      <c r="AE85" s="332"/>
      <c r="AF85" s="332"/>
      <c r="AG85" s="332"/>
      <c r="AH85" s="329"/>
      <c r="AI85" s="329"/>
      <c r="AJ85" s="329"/>
      <c r="AK85" s="332"/>
      <c r="AL85" s="327"/>
      <c r="AM85" s="333"/>
      <c r="AN85" s="333"/>
      <c r="AO85" s="443"/>
    </row>
    <row r="86" spans="1:41" x14ac:dyDescent="0.2">
      <c r="A86" s="339"/>
      <c r="B86" s="340"/>
      <c r="C86" s="340"/>
      <c r="D86" s="332"/>
      <c r="E86" s="332"/>
      <c r="F86" s="332"/>
      <c r="G86" s="332"/>
      <c r="H86" s="332"/>
      <c r="I86" s="332"/>
      <c r="J86" s="332"/>
      <c r="K86" s="332"/>
      <c r="L86" s="332"/>
      <c r="M86" s="332"/>
      <c r="N86" s="332"/>
      <c r="O86" s="332"/>
      <c r="P86" s="332"/>
      <c r="Q86" s="332"/>
      <c r="R86" s="332"/>
      <c r="S86" s="332"/>
      <c r="T86" s="332"/>
      <c r="U86" s="332"/>
      <c r="V86" s="332"/>
      <c r="W86" s="332"/>
      <c r="X86" s="332"/>
      <c r="Y86" s="332"/>
      <c r="Z86" s="332"/>
      <c r="AA86" s="332"/>
      <c r="AB86" s="332"/>
      <c r="AC86" s="329"/>
      <c r="AD86" s="332"/>
      <c r="AE86" s="332"/>
      <c r="AF86" s="332"/>
      <c r="AG86" s="332"/>
      <c r="AH86" s="332"/>
      <c r="AI86" s="332"/>
      <c r="AJ86" s="332"/>
      <c r="AK86" s="332"/>
      <c r="AL86" s="327"/>
      <c r="AM86" s="333"/>
      <c r="AN86" s="333"/>
      <c r="AO86" s="443"/>
    </row>
    <row r="87" spans="1:41" x14ac:dyDescent="0.2">
      <c r="A87" s="339"/>
      <c r="B87" s="340"/>
      <c r="C87" s="340"/>
      <c r="D87" s="332"/>
      <c r="E87" s="332"/>
      <c r="F87" s="332"/>
      <c r="G87" s="332"/>
      <c r="H87" s="332"/>
      <c r="I87" s="332"/>
      <c r="J87" s="332"/>
      <c r="K87" s="332"/>
      <c r="L87" s="332"/>
      <c r="M87" s="332"/>
      <c r="N87" s="332"/>
      <c r="O87" s="332"/>
      <c r="P87" s="332"/>
      <c r="Q87" s="332"/>
      <c r="R87" s="332"/>
      <c r="S87" s="332"/>
      <c r="T87" s="332"/>
      <c r="U87" s="332"/>
      <c r="V87" s="332"/>
      <c r="W87" s="332"/>
      <c r="X87" s="332"/>
      <c r="Y87" s="332"/>
      <c r="Z87" s="332"/>
      <c r="AA87" s="332"/>
      <c r="AB87" s="332"/>
      <c r="AC87" s="332"/>
      <c r="AD87" s="332"/>
      <c r="AE87" s="332"/>
      <c r="AF87" s="332"/>
      <c r="AG87" s="332"/>
      <c r="AH87" s="332"/>
      <c r="AI87" s="332"/>
      <c r="AJ87" s="332"/>
      <c r="AK87" s="332"/>
      <c r="AL87" s="327"/>
      <c r="AM87" s="333"/>
      <c r="AN87" s="333"/>
      <c r="AO87" s="443"/>
    </row>
    <row r="88" spans="1:41" x14ac:dyDescent="0.2">
      <c r="A88" s="339"/>
      <c r="B88" s="340"/>
      <c r="C88" s="340"/>
      <c r="D88" s="332"/>
      <c r="E88" s="332"/>
      <c r="F88" s="332"/>
      <c r="G88" s="332"/>
      <c r="H88" s="332"/>
      <c r="I88" s="332"/>
      <c r="J88" s="332"/>
      <c r="K88" s="332"/>
      <c r="L88" s="332"/>
      <c r="M88" s="332"/>
      <c r="N88" s="332"/>
      <c r="O88" s="332"/>
      <c r="P88" s="332"/>
      <c r="Q88" s="329"/>
      <c r="R88" s="332"/>
      <c r="S88" s="332"/>
      <c r="T88" s="332"/>
      <c r="U88" s="332"/>
      <c r="V88" s="332"/>
      <c r="W88" s="332"/>
      <c r="X88" s="332"/>
      <c r="Y88" s="332"/>
      <c r="Z88" s="332"/>
      <c r="AA88" s="332"/>
      <c r="AB88" s="332"/>
      <c r="AC88" s="332"/>
      <c r="AD88" s="332"/>
      <c r="AE88" s="332"/>
      <c r="AF88" s="332"/>
      <c r="AG88" s="332"/>
      <c r="AH88" s="332"/>
      <c r="AI88" s="332"/>
      <c r="AJ88" s="332"/>
      <c r="AK88" s="332"/>
      <c r="AL88" s="327"/>
      <c r="AM88" s="333"/>
      <c r="AN88" s="333"/>
      <c r="AO88" s="443"/>
    </row>
    <row r="89" spans="1:41" x14ac:dyDescent="0.2">
      <c r="A89" s="339"/>
      <c r="B89" s="340"/>
      <c r="C89" s="340"/>
      <c r="D89" s="332"/>
      <c r="E89" s="332"/>
      <c r="F89" s="332"/>
      <c r="G89" s="332"/>
      <c r="H89" s="332"/>
      <c r="I89" s="332"/>
      <c r="J89" s="332"/>
      <c r="K89" s="332"/>
      <c r="L89" s="332"/>
      <c r="M89" s="332"/>
      <c r="N89" s="332"/>
      <c r="O89" s="332"/>
      <c r="P89" s="332"/>
      <c r="Q89" s="332"/>
      <c r="R89" s="332"/>
      <c r="S89" s="332"/>
      <c r="T89" s="332"/>
      <c r="U89" s="332"/>
      <c r="V89" s="332"/>
      <c r="W89" s="332"/>
      <c r="X89" s="332"/>
      <c r="Y89" s="332"/>
      <c r="Z89" s="332"/>
      <c r="AA89" s="332"/>
      <c r="AB89" s="332"/>
      <c r="AC89" s="332"/>
      <c r="AD89" s="332"/>
      <c r="AE89" s="332"/>
      <c r="AF89" s="332"/>
      <c r="AG89" s="332"/>
      <c r="AH89" s="332"/>
      <c r="AI89" s="332"/>
      <c r="AJ89" s="332"/>
      <c r="AK89" s="332"/>
      <c r="AL89" s="327"/>
      <c r="AM89" s="333"/>
      <c r="AN89" s="333"/>
      <c r="AO89" s="443"/>
    </row>
    <row r="90" spans="1:41" x14ac:dyDescent="0.2">
      <c r="A90" s="339"/>
      <c r="B90" s="340"/>
      <c r="C90" s="340"/>
      <c r="D90" s="329"/>
      <c r="E90" s="332"/>
      <c r="F90" s="329"/>
      <c r="G90" s="332"/>
      <c r="H90" s="332"/>
      <c r="I90" s="332"/>
      <c r="J90" s="332"/>
      <c r="K90" s="332"/>
      <c r="L90" s="329"/>
      <c r="M90" s="332"/>
      <c r="N90" s="332"/>
      <c r="O90" s="332"/>
      <c r="P90" s="332"/>
      <c r="Q90" s="332"/>
      <c r="R90" s="332"/>
      <c r="S90" s="332"/>
      <c r="T90" s="332"/>
      <c r="U90" s="332"/>
      <c r="V90" s="332"/>
      <c r="W90" s="332"/>
      <c r="X90" s="332"/>
      <c r="Y90" s="332"/>
      <c r="Z90" s="332"/>
      <c r="AA90" s="332"/>
      <c r="AB90" s="332"/>
      <c r="AC90" s="332"/>
      <c r="AD90" s="332"/>
      <c r="AE90" s="332"/>
      <c r="AF90" s="332"/>
      <c r="AG90" s="332"/>
      <c r="AH90" s="332"/>
      <c r="AI90" s="332"/>
      <c r="AJ90" s="332"/>
      <c r="AK90" s="332"/>
      <c r="AL90" s="327"/>
      <c r="AM90" s="489"/>
      <c r="AN90" s="333"/>
      <c r="AO90" s="443"/>
    </row>
    <row r="91" spans="1:41" x14ac:dyDescent="0.2">
      <c r="A91" s="339"/>
      <c r="B91" s="340"/>
      <c r="C91" s="340"/>
      <c r="D91" s="332"/>
      <c r="E91" s="332"/>
      <c r="F91" s="332"/>
      <c r="G91" s="332"/>
      <c r="H91" s="332"/>
      <c r="I91" s="332"/>
      <c r="J91" s="332"/>
      <c r="K91" s="332"/>
      <c r="L91" s="332"/>
      <c r="M91" s="332"/>
      <c r="N91" s="332"/>
      <c r="O91" s="329"/>
      <c r="P91" s="332"/>
      <c r="Q91" s="332"/>
      <c r="R91" s="332"/>
      <c r="S91" s="332"/>
      <c r="T91" s="332"/>
      <c r="U91" s="332"/>
      <c r="V91" s="329"/>
      <c r="W91" s="332"/>
      <c r="X91" s="332"/>
      <c r="Y91" s="332"/>
      <c r="Z91" s="332"/>
      <c r="AA91" s="332"/>
      <c r="AB91" s="329"/>
      <c r="AC91" s="332"/>
      <c r="AD91" s="329"/>
      <c r="AE91" s="332"/>
      <c r="AF91" s="332"/>
      <c r="AG91" s="329"/>
      <c r="AH91" s="332"/>
      <c r="AI91" s="332"/>
      <c r="AJ91" s="332"/>
      <c r="AK91" s="332"/>
      <c r="AL91" s="327"/>
      <c r="AM91" s="333"/>
      <c r="AN91" s="333"/>
      <c r="AO91" s="444"/>
    </row>
    <row r="92" spans="1:41" x14ac:dyDescent="0.2">
      <c r="A92" s="339"/>
      <c r="B92" s="340"/>
      <c r="C92" s="340"/>
      <c r="D92" s="332"/>
      <c r="E92" s="329"/>
      <c r="F92" s="332"/>
      <c r="G92" s="332"/>
      <c r="H92" s="332"/>
      <c r="I92" s="332"/>
      <c r="J92" s="332"/>
      <c r="K92" s="332"/>
      <c r="L92" s="332"/>
      <c r="M92" s="332"/>
      <c r="N92" s="332"/>
      <c r="O92" s="332"/>
      <c r="P92" s="332"/>
      <c r="Q92" s="332"/>
      <c r="R92" s="329"/>
      <c r="S92" s="332"/>
      <c r="T92" s="332"/>
      <c r="U92" s="332"/>
      <c r="V92" s="329"/>
      <c r="W92" s="332"/>
      <c r="X92" s="332"/>
      <c r="Y92" s="332"/>
      <c r="Z92" s="332"/>
      <c r="AA92" s="332"/>
      <c r="AB92" s="332"/>
      <c r="AC92" s="332"/>
      <c r="AD92" s="329"/>
      <c r="AE92" s="332"/>
      <c r="AF92" s="332"/>
      <c r="AG92" s="329"/>
      <c r="AH92" s="332"/>
      <c r="AI92" s="332"/>
      <c r="AJ92" s="332"/>
      <c r="AK92" s="332"/>
      <c r="AL92" s="327"/>
      <c r="AM92" s="333"/>
      <c r="AN92" s="333"/>
      <c r="AO92" s="444"/>
    </row>
    <row r="93" spans="1:41" x14ac:dyDescent="0.2">
      <c r="A93" s="339"/>
      <c r="B93" s="340"/>
      <c r="C93" s="340"/>
      <c r="D93" s="332"/>
      <c r="E93" s="332"/>
      <c r="F93" s="332"/>
      <c r="G93" s="332"/>
      <c r="H93" s="332"/>
      <c r="I93" s="332"/>
      <c r="J93" s="332"/>
      <c r="K93" s="332"/>
      <c r="L93" s="332"/>
      <c r="M93" s="332"/>
      <c r="N93" s="332"/>
      <c r="O93" s="332"/>
      <c r="P93" s="332"/>
      <c r="Q93" s="332"/>
      <c r="R93" s="332"/>
      <c r="S93" s="332"/>
      <c r="T93" s="332"/>
      <c r="U93" s="332"/>
      <c r="V93" s="332"/>
      <c r="W93" s="332"/>
      <c r="X93" s="332"/>
      <c r="Y93" s="332"/>
      <c r="Z93" s="332"/>
      <c r="AA93" s="332"/>
      <c r="AB93" s="332"/>
      <c r="AC93" s="332"/>
      <c r="AD93" s="332"/>
      <c r="AE93" s="332"/>
      <c r="AF93" s="332"/>
      <c r="AG93" s="332"/>
      <c r="AH93" s="332"/>
      <c r="AI93" s="332"/>
      <c r="AJ93" s="332"/>
      <c r="AK93" s="332"/>
      <c r="AL93" s="327"/>
      <c r="AM93" s="333"/>
      <c r="AN93" s="333"/>
      <c r="AO93" s="443"/>
    </row>
    <row r="94" spans="1:41" x14ac:dyDescent="0.2">
      <c r="A94" s="339"/>
      <c r="B94" s="340"/>
      <c r="C94" s="340"/>
      <c r="D94" s="332"/>
      <c r="E94" s="332"/>
      <c r="F94" s="332"/>
      <c r="G94" s="332"/>
      <c r="H94" s="332"/>
      <c r="I94" s="332"/>
      <c r="J94" s="332"/>
      <c r="K94" s="332"/>
      <c r="L94" s="332"/>
      <c r="M94" s="332"/>
      <c r="N94" s="332"/>
      <c r="O94" s="332"/>
      <c r="P94" s="332"/>
      <c r="Q94" s="332"/>
      <c r="R94" s="332"/>
      <c r="S94" s="332"/>
      <c r="T94" s="332"/>
      <c r="U94" s="332"/>
      <c r="V94" s="332"/>
      <c r="W94" s="332"/>
      <c r="X94" s="332"/>
      <c r="Y94" s="332"/>
      <c r="Z94" s="332"/>
      <c r="AA94" s="332"/>
      <c r="AB94" s="332"/>
      <c r="AC94" s="332"/>
      <c r="AD94" s="332"/>
      <c r="AE94" s="332"/>
      <c r="AF94" s="332"/>
      <c r="AG94" s="332"/>
      <c r="AH94" s="332"/>
      <c r="AI94" s="332"/>
      <c r="AJ94" s="332"/>
      <c r="AK94" s="332"/>
      <c r="AL94" s="327"/>
      <c r="AM94" s="333"/>
      <c r="AN94" s="333"/>
      <c r="AO94" s="443"/>
    </row>
    <row r="95" spans="1:41" x14ac:dyDescent="0.2">
      <c r="A95" s="339"/>
      <c r="B95" s="340"/>
      <c r="C95" s="340"/>
      <c r="D95" s="332"/>
      <c r="E95" s="332"/>
      <c r="F95" s="332"/>
      <c r="G95" s="332"/>
      <c r="H95" s="332"/>
      <c r="I95" s="332"/>
      <c r="J95" s="332"/>
      <c r="K95" s="332"/>
      <c r="L95" s="332"/>
      <c r="M95" s="332"/>
      <c r="N95" s="332"/>
      <c r="O95" s="332"/>
      <c r="P95" s="332"/>
      <c r="Q95" s="332"/>
      <c r="R95" s="332"/>
      <c r="S95" s="332"/>
      <c r="T95" s="332"/>
      <c r="U95" s="332"/>
      <c r="V95" s="332"/>
      <c r="W95" s="332"/>
      <c r="X95" s="332"/>
      <c r="Y95" s="332"/>
      <c r="Z95" s="332"/>
      <c r="AA95" s="332"/>
      <c r="AB95" s="332"/>
      <c r="AC95" s="332"/>
      <c r="AD95" s="332"/>
      <c r="AE95" s="332"/>
      <c r="AF95" s="332"/>
      <c r="AG95" s="332"/>
      <c r="AH95" s="332"/>
      <c r="AI95" s="332"/>
      <c r="AJ95" s="332"/>
      <c r="AK95" s="332"/>
      <c r="AL95" s="327"/>
      <c r="AM95" s="333"/>
      <c r="AN95" s="333"/>
      <c r="AO95" s="443"/>
    </row>
    <row r="96" spans="1:41" x14ac:dyDescent="0.2">
      <c r="A96" s="339"/>
      <c r="B96" s="340"/>
      <c r="C96" s="340"/>
      <c r="D96" s="329"/>
      <c r="E96" s="332"/>
      <c r="F96" s="332"/>
      <c r="G96" s="329"/>
      <c r="H96" s="329"/>
      <c r="I96" s="332"/>
      <c r="J96" s="332"/>
      <c r="K96" s="332"/>
      <c r="L96" s="332"/>
      <c r="M96" s="332"/>
      <c r="N96" s="329"/>
      <c r="O96" s="332"/>
      <c r="P96" s="332"/>
      <c r="Q96" s="332"/>
      <c r="R96" s="332"/>
      <c r="S96" s="332"/>
      <c r="T96" s="332"/>
      <c r="U96" s="332"/>
      <c r="V96" s="332"/>
      <c r="W96" s="332"/>
      <c r="X96" s="332"/>
      <c r="Y96" s="332"/>
      <c r="Z96" s="332"/>
      <c r="AA96" s="332"/>
      <c r="AB96" s="332"/>
      <c r="AC96" s="329"/>
      <c r="AD96" s="332"/>
      <c r="AE96" s="332"/>
      <c r="AF96" s="332"/>
      <c r="AG96" s="329"/>
      <c r="AH96" s="329"/>
      <c r="AI96" s="329"/>
      <c r="AJ96" s="332"/>
      <c r="AK96" s="329"/>
      <c r="AL96" s="327"/>
      <c r="AM96" s="333"/>
      <c r="AN96" s="333"/>
      <c r="AO96" s="443"/>
    </row>
    <row r="97" spans="1:41" x14ac:dyDescent="0.2">
      <c r="A97" s="339"/>
      <c r="B97" s="340"/>
      <c r="C97" s="340"/>
      <c r="D97" s="332"/>
      <c r="E97" s="332"/>
      <c r="F97" s="332"/>
      <c r="G97" s="332"/>
      <c r="H97" s="332"/>
      <c r="I97" s="332"/>
      <c r="J97" s="332"/>
      <c r="K97" s="332"/>
      <c r="L97" s="332"/>
      <c r="M97" s="332"/>
      <c r="N97" s="332"/>
      <c r="O97" s="332"/>
      <c r="P97" s="332"/>
      <c r="Q97" s="332"/>
      <c r="R97" s="332"/>
      <c r="S97" s="332"/>
      <c r="T97" s="332"/>
      <c r="U97" s="332"/>
      <c r="V97" s="332"/>
      <c r="W97" s="332"/>
      <c r="X97" s="332"/>
      <c r="Y97" s="332"/>
      <c r="Z97" s="332"/>
      <c r="AA97" s="332"/>
      <c r="AB97" s="332"/>
      <c r="AC97" s="332"/>
      <c r="AD97" s="332"/>
      <c r="AE97" s="329"/>
      <c r="AF97" s="332"/>
      <c r="AG97" s="332"/>
      <c r="AH97" s="332"/>
      <c r="AI97" s="332"/>
      <c r="AJ97" s="332"/>
      <c r="AK97" s="332"/>
      <c r="AL97" s="327"/>
      <c r="AM97" s="333"/>
      <c r="AN97" s="333"/>
      <c r="AO97" s="443"/>
    </row>
    <row r="98" spans="1:41" x14ac:dyDescent="0.2">
      <c r="A98" s="339"/>
      <c r="B98" s="340"/>
      <c r="C98" s="340"/>
      <c r="D98" s="332"/>
      <c r="E98" s="332"/>
      <c r="F98" s="332"/>
      <c r="G98" s="332"/>
      <c r="H98" s="332"/>
      <c r="I98" s="332"/>
      <c r="J98" s="329"/>
      <c r="K98" s="332"/>
      <c r="L98" s="332"/>
      <c r="M98" s="332"/>
      <c r="N98" s="332"/>
      <c r="O98" s="329"/>
      <c r="P98" s="332"/>
      <c r="Q98" s="332"/>
      <c r="R98" s="332"/>
      <c r="S98" s="332"/>
      <c r="T98" s="332"/>
      <c r="U98" s="332"/>
      <c r="V98" s="329"/>
      <c r="W98" s="329"/>
      <c r="X98" s="332"/>
      <c r="Y98" s="332"/>
      <c r="Z98" s="329"/>
      <c r="AA98" s="332"/>
      <c r="AB98" s="329"/>
      <c r="AC98" s="332"/>
      <c r="AD98" s="332"/>
      <c r="AE98" s="332"/>
      <c r="AF98" s="332"/>
      <c r="AG98" s="329"/>
      <c r="AH98" s="332"/>
      <c r="AI98" s="332"/>
      <c r="AJ98" s="332"/>
      <c r="AK98" s="332"/>
      <c r="AL98" s="327"/>
      <c r="AM98" s="333"/>
      <c r="AN98" s="333"/>
      <c r="AO98" s="443"/>
    </row>
    <row r="99" spans="1:41" x14ac:dyDescent="0.2">
      <c r="A99" s="339"/>
      <c r="B99" s="340"/>
      <c r="C99" s="340"/>
      <c r="D99" s="332"/>
      <c r="E99" s="329"/>
      <c r="F99" s="332"/>
      <c r="G99" s="332"/>
      <c r="H99" s="332"/>
      <c r="I99" s="332"/>
      <c r="J99" s="329"/>
      <c r="K99" s="329"/>
      <c r="L99" s="332"/>
      <c r="M99" s="332"/>
      <c r="N99" s="332"/>
      <c r="O99" s="329"/>
      <c r="P99" s="332"/>
      <c r="Q99" s="332"/>
      <c r="R99" s="332"/>
      <c r="S99" s="332"/>
      <c r="T99" s="332"/>
      <c r="U99" s="332"/>
      <c r="V99" s="332"/>
      <c r="W99" s="332"/>
      <c r="X99" s="332"/>
      <c r="Y99" s="332"/>
      <c r="Z99" s="332"/>
      <c r="AA99" s="332"/>
      <c r="AB99" s="332"/>
      <c r="AC99" s="332"/>
      <c r="AD99" s="332"/>
      <c r="AE99" s="332"/>
      <c r="AF99" s="332"/>
      <c r="AG99" s="329"/>
      <c r="AH99" s="332"/>
      <c r="AI99" s="332"/>
      <c r="AJ99" s="332"/>
      <c r="AK99" s="332"/>
      <c r="AL99" s="327"/>
      <c r="AM99" s="333"/>
      <c r="AN99" s="333"/>
      <c r="AO99" s="443"/>
    </row>
    <row r="100" spans="1:41" x14ac:dyDescent="0.2">
      <c r="A100" s="339"/>
      <c r="B100" s="340"/>
      <c r="C100" s="340"/>
      <c r="D100" s="329"/>
      <c r="E100" s="332"/>
      <c r="F100" s="329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2"/>
      <c r="AH100" s="332"/>
      <c r="AI100" s="332"/>
      <c r="AJ100" s="332"/>
      <c r="AK100" s="329"/>
      <c r="AL100" s="327"/>
      <c r="AM100" s="333"/>
      <c r="AN100" s="333"/>
      <c r="AO100" s="443"/>
    </row>
    <row r="101" spans="1:41" x14ac:dyDescent="0.2">
      <c r="A101" s="339"/>
      <c r="B101" s="340"/>
      <c r="C101" s="340"/>
      <c r="D101" s="332"/>
      <c r="E101" s="332"/>
      <c r="F101" s="332"/>
      <c r="G101" s="332"/>
      <c r="H101" s="329"/>
      <c r="I101" s="329"/>
      <c r="J101" s="329"/>
      <c r="K101" s="329"/>
      <c r="L101" s="329"/>
      <c r="M101" s="329"/>
      <c r="N101" s="329"/>
      <c r="O101" s="329"/>
      <c r="P101" s="332"/>
      <c r="Q101" s="332"/>
      <c r="R101" s="332"/>
      <c r="S101" s="332"/>
      <c r="T101" s="332"/>
      <c r="U101" s="332"/>
      <c r="V101" s="329"/>
      <c r="W101" s="329"/>
      <c r="X101" s="332"/>
      <c r="Y101" s="332"/>
      <c r="Z101" s="332"/>
      <c r="AA101" s="332"/>
      <c r="AB101" s="329"/>
      <c r="AC101" s="332"/>
      <c r="AD101" s="329"/>
      <c r="AE101" s="332"/>
      <c r="AF101" s="332"/>
      <c r="AG101" s="329"/>
      <c r="AH101" s="332"/>
      <c r="AI101" s="332"/>
      <c r="AJ101" s="332"/>
      <c r="AK101" s="332"/>
      <c r="AL101" s="327"/>
      <c r="AM101" s="333"/>
      <c r="AN101" s="333"/>
      <c r="AO101" s="444"/>
    </row>
    <row r="102" spans="1:41" x14ac:dyDescent="0.2">
      <c r="A102" s="339"/>
      <c r="B102" s="340"/>
      <c r="C102" s="340"/>
      <c r="D102" s="332"/>
      <c r="E102" s="332"/>
      <c r="F102" s="332"/>
      <c r="G102" s="332"/>
      <c r="H102" s="332"/>
      <c r="I102" s="332"/>
      <c r="J102" s="329"/>
      <c r="K102" s="329"/>
      <c r="L102" s="329"/>
      <c r="M102" s="332"/>
      <c r="N102" s="332"/>
      <c r="O102" s="332"/>
      <c r="P102" s="332"/>
      <c r="Q102" s="329"/>
      <c r="R102" s="332"/>
      <c r="S102" s="332"/>
      <c r="T102" s="332"/>
      <c r="U102" s="332"/>
      <c r="V102" s="332"/>
      <c r="W102" s="332"/>
      <c r="X102" s="332"/>
      <c r="Y102" s="332"/>
      <c r="Z102" s="332"/>
      <c r="AA102" s="332"/>
      <c r="AB102" s="332"/>
      <c r="AC102" s="332"/>
      <c r="AD102" s="332"/>
      <c r="AE102" s="332"/>
      <c r="AF102" s="332"/>
      <c r="AG102" s="329"/>
      <c r="AH102" s="332"/>
      <c r="AI102" s="332"/>
      <c r="AJ102" s="332"/>
      <c r="AK102" s="332"/>
      <c r="AL102" s="327"/>
      <c r="AM102" s="333"/>
      <c r="AN102" s="333"/>
      <c r="AO102" s="443"/>
    </row>
    <row r="103" spans="1:41" x14ac:dyDescent="0.2">
      <c r="A103" s="339"/>
      <c r="B103" s="340"/>
      <c r="C103" s="340"/>
      <c r="D103" s="332"/>
      <c r="E103" s="332"/>
      <c r="F103" s="332"/>
      <c r="G103" s="332"/>
      <c r="H103" s="332"/>
      <c r="I103" s="332"/>
      <c r="J103" s="329"/>
      <c r="K103" s="332"/>
      <c r="L103" s="332"/>
      <c r="M103" s="332"/>
      <c r="N103" s="332"/>
      <c r="O103" s="332"/>
      <c r="P103" s="332"/>
      <c r="Q103" s="332"/>
      <c r="R103" s="332"/>
      <c r="S103" s="332"/>
      <c r="T103" s="332"/>
      <c r="U103" s="332"/>
      <c r="V103" s="332"/>
      <c r="W103" s="332"/>
      <c r="X103" s="332"/>
      <c r="Y103" s="332"/>
      <c r="Z103" s="332"/>
      <c r="AA103" s="332"/>
      <c r="AB103" s="332"/>
      <c r="AC103" s="332"/>
      <c r="AD103" s="332"/>
      <c r="AE103" s="332"/>
      <c r="AF103" s="332"/>
      <c r="AG103" s="332"/>
      <c r="AH103" s="332"/>
      <c r="AI103" s="332"/>
      <c r="AJ103" s="332"/>
      <c r="AK103" s="332"/>
      <c r="AL103" s="327"/>
      <c r="AM103" s="333"/>
      <c r="AN103" s="333"/>
      <c r="AO103" s="443"/>
    </row>
    <row r="104" spans="1:41" x14ac:dyDescent="0.2">
      <c r="A104" s="339"/>
      <c r="B104" s="340"/>
      <c r="C104" s="340"/>
      <c r="D104" s="332"/>
      <c r="E104" s="332"/>
      <c r="F104" s="332"/>
      <c r="G104" s="329"/>
      <c r="H104" s="329"/>
      <c r="I104" s="332"/>
      <c r="J104" s="329"/>
      <c r="K104" s="332"/>
      <c r="L104" s="329"/>
      <c r="M104" s="332"/>
      <c r="N104" s="329"/>
      <c r="O104" s="329"/>
      <c r="P104" s="332"/>
      <c r="Q104" s="329"/>
      <c r="R104" s="329"/>
      <c r="S104" s="332"/>
      <c r="T104" s="329"/>
      <c r="U104" s="329"/>
      <c r="V104" s="332"/>
      <c r="W104" s="332"/>
      <c r="X104" s="332"/>
      <c r="Y104" s="332"/>
      <c r="Z104" s="329"/>
      <c r="AA104" s="332"/>
      <c r="AB104" s="329"/>
      <c r="AC104" s="332"/>
      <c r="AD104" s="332"/>
      <c r="AE104" s="332"/>
      <c r="AF104" s="332"/>
      <c r="AG104" s="329"/>
      <c r="AH104" s="329"/>
      <c r="AI104" s="329"/>
      <c r="AJ104" s="329"/>
      <c r="AK104" s="332"/>
      <c r="AL104" s="327"/>
      <c r="AM104" s="333"/>
      <c r="AN104" s="333"/>
      <c r="AO104" s="443"/>
    </row>
    <row r="105" spans="1:41" x14ac:dyDescent="0.2">
      <c r="A105" s="339"/>
      <c r="B105" s="340"/>
      <c r="C105" s="340"/>
      <c r="D105" s="332"/>
      <c r="E105" s="332"/>
      <c r="F105" s="332"/>
      <c r="G105" s="332"/>
      <c r="H105" s="332"/>
      <c r="I105" s="332"/>
      <c r="J105" s="332"/>
      <c r="K105" s="332"/>
      <c r="L105" s="332"/>
      <c r="M105" s="332"/>
      <c r="N105" s="332"/>
      <c r="O105" s="332"/>
      <c r="P105" s="332"/>
      <c r="Q105" s="332"/>
      <c r="R105" s="332"/>
      <c r="S105" s="332"/>
      <c r="T105" s="332"/>
      <c r="U105" s="332"/>
      <c r="V105" s="332"/>
      <c r="W105" s="332"/>
      <c r="X105" s="332"/>
      <c r="Y105" s="332"/>
      <c r="Z105" s="332"/>
      <c r="AA105" s="332"/>
      <c r="AB105" s="332"/>
      <c r="AC105" s="332"/>
      <c r="AD105" s="332"/>
      <c r="AE105" s="329"/>
      <c r="AF105" s="332"/>
      <c r="AG105" s="332"/>
      <c r="AH105" s="332"/>
      <c r="AI105" s="332"/>
      <c r="AJ105" s="332"/>
      <c r="AK105" s="332"/>
      <c r="AL105" s="327"/>
      <c r="AM105" s="333"/>
      <c r="AN105" s="333"/>
      <c r="AO105" s="443"/>
    </row>
    <row r="106" spans="1:41" x14ac:dyDescent="0.2">
      <c r="A106" s="339"/>
      <c r="B106" s="340"/>
      <c r="C106" s="340"/>
      <c r="D106" s="332"/>
      <c r="E106" s="332"/>
      <c r="F106" s="332"/>
      <c r="G106" s="332"/>
      <c r="H106" s="332"/>
      <c r="I106" s="332"/>
      <c r="J106" s="329"/>
      <c r="K106" s="332"/>
      <c r="L106" s="329"/>
      <c r="M106" s="332"/>
      <c r="N106" s="332"/>
      <c r="O106" s="329"/>
      <c r="P106" s="332"/>
      <c r="Q106" s="329"/>
      <c r="R106" s="332"/>
      <c r="S106" s="332"/>
      <c r="T106" s="329"/>
      <c r="U106" s="332"/>
      <c r="V106" s="332"/>
      <c r="W106" s="332"/>
      <c r="X106" s="332"/>
      <c r="Y106" s="332"/>
      <c r="Z106" s="332"/>
      <c r="AA106" s="332"/>
      <c r="AB106" s="332"/>
      <c r="AC106" s="332"/>
      <c r="AD106" s="332"/>
      <c r="AE106" s="332"/>
      <c r="AF106" s="332"/>
      <c r="AG106" s="329"/>
      <c r="AH106" s="332"/>
      <c r="AI106" s="332"/>
      <c r="AJ106" s="332"/>
      <c r="AK106" s="332"/>
      <c r="AL106" s="327"/>
      <c r="AM106" s="333"/>
      <c r="AN106" s="333"/>
      <c r="AO106" s="443"/>
    </row>
    <row r="107" spans="1:41" x14ac:dyDescent="0.2">
      <c r="A107" s="339"/>
      <c r="B107" s="340"/>
      <c r="C107" s="340"/>
      <c r="D107" s="332"/>
      <c r="E107" s="332"/>
      <c r="F107" s="332"/>
      <c r="G107" s="332"/>
      <c r="H107" s="332"/>
      <c r="I107" s="332"/>
      <c r="J107" s="332"/>
      <c r="K107" s="332"/>
      <c r="L107" s="332"/>
      <c r="M107" s="332"/>
      <c r="N107" s="332"/>
      <c r="O107" s="332"/>
      <c r="P107" s="332"/>
      <c r="Q107" s="332"/>
      <c r="R107" s="332"/>
      <c r="S107" s="329"/>
      <c r="T107" s="332"/>
      <c r="U107" s="329"/>
      <c r="V107" s="332"/>
      <c r="W107" s="332"/>
      <c r="X107" s="332"/>
      <c r="Y107" s="332"/>
      <c r="Z107" s="332"/>
      <c r="AA107" s="329"/>
      <c r="AB107" s="332"/>
      <c r="AC107" s="332"/>
      <c r="AD107" s="332"/>
      <c r="AE107" s="332"/>
      <c r="AF107" s="329"/>
      <c r="AG107" s="332"/>
      <c r="AH107" s="332"/>
      <c r="AI107" s="332"/>
      <c r="AJ107" s="332"/>
      <c r="AK107" s="329"/>
      <c r="AL107" s="327"/>
      <c r="AM107" s="333"/>
      <c r="AN107" s="333"/>
      <c r="AO107" s="443"/>
    </row>
    <row r="108" spans="1:41" x14ac:dyDescent="0.2">
      <c r="A108" s="339"/>
      <c r="B108" s="340"/>
      <c r="C108" s="340"/>
      <c r="D108" s="329"/>
      <c r="E108" s="332"/>
      <c r="F108" s="332"/>
      <c r="G108" s="329"/>
      <c r="H108" s="332"/>
      <c r="I108" s="332"/>
      <c r="J108" s="332"/>
      <c r="K108" s="332"/>
      <c r="L108" s="332"/>
      <c r="M108" s="332"/>
      <c r="N108" s="332"/>
      <c r="O108" s="332"/>
      <c r="P108" s="332"/>
      <c r="Q108" s="332"/>
      <c r="R108" s="332"/>
      <c r="S108" s="332"/>
      <c r="T108" s="332"/>
      <c r="U108" s="332"/>
      <c r="V108" s="332"/>
      <c r="W108" s="332"/>
      <c r="X108" s="332"/>
      <c r="Y108" s="332"/>
      <c r="Z108" s="332"/>
      <c r="AA108" s="332"/>
      <c r="AB108" s="332"/>
      <c r="AC108" s="332"/>
      <c r="AD108" s="332"/>
      <c r="AE108" s="332"/>
      <c r="AF108" s="332"/>
      <c r="AG108" s="329"/>
      <c r="AH108" s="329"/>
      <c r="AI108" s="329"/>
      <c r="AJ108" s="329"/>
      <c r="AK108" s="332"/>
      <c r="AL108" s="327"/>
      <c r="AM108" s="333"/>
      <c r="AN108" s="333"/>
      <c r="AO108" s="443"/>
    </row>
    <row r="109" spans="1:41" x14ac:dyDescent="0.2">
      <c r="A109" s="339"/>
      <c r="B109" s="340"/>
      <c r="C109" s="340"/>
      <c r="D109" s="332"/>
      <c r="E109" s="332"/>
      <c r="F109" s="332"/>
      <c r="G109" s="332"/>
      <c r="H109" s="332"/>
      <c r="I109" s="332"/>
      <c r="J109" s="332"/>
      <c r="K109" s="332"/>
      <c r="L109" s="332"/>
      <c r="M109" s="332"/>
      <c r="N109" s="332"/>
      <c r="O109" s="329"/>
      <c r="P109" s="332"/>
      <c r="Q109" s="329"/>
      <c r="R109" s="332"/>
      <c r="S109" s="332"/>
      <c r="T109" s="329"/>
      <c r="U109" s="332"/>
      <c r="V109" s="332"/>
      <c r="W109" s="332"/>
      <c r="X109" s="332"/>
      <c r="Y109" s="332"/>
      <c r="Z109" s="332"/>
      <c r="AA109" s="332"/>
      <c r="AB109" s="332"/>
      <c r="AC109" s="332"/>
      <c r="AD109" s="332"/>
      <c r="AE109" s="332"/>
      <c r="AF109" s="332"/>
      <c r="AG109" s="332"/>
      <c r="AH109" s="332"/>
      <c r="AI109" s="332"/>
      <c r="AJ109" s="332"/>
      <c r="AK109" s="332"/>
      <c r="AL109" s="327"/>
      <c r="AM109" s="333"/>
      <c r="AN109" s="333"/>
      <c r="AO109" s="443"/>
    </row>
    <row r="110" spans="1:41" x14ac:dyDescent="0.2">
      <c r="A110" s="339"/>
      <c r="B110" s="340"/>
      <c r="C110" s="340"/>
      <c r="D110" s="329"/>
      <c r="E110" s="332"/>
      <c r="F110" s="332"/>
      <c r="G110" s="329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29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2"/>
      <c r="AH110" s="329"/>
      <c r="AI110" s="329"/>
      <c r="AJ110" s="329"/>
      <c r="AK110" s="332"/>
      <c r="AL110" s="327"/>
      <c r="AM110" s="333"/>
      <c r="AN110" s="333"/>
      <c r="AO110" s="443"/>
    </row>
    <row r="111" spans="1:41" x14ac:dyDescent="0.2">
      <c r="A111" s="339"/>
      <c r="B111" s="340"/>
      <c r="C111" s="340"/>
      <c r="D111" s="329"/>
      <c r="E111" s="332"/>
      <c r="F111" s="332"/>
      <c r="G111" s="329"/>
      <c r="H111" s="332"/>
      <c r="I111" s="329"/>
      <c r="J111" s="332"/>
      <c r="K111" s="332"/>
      <c r="L111" s="332"/>
      <c r="M111" s="329"/>
      <c r="N111" s="329"/>
      <c r="O111" s="332"/>
      <c r="P111" s="332"/>
      <c r="Q111" s="332"/>
      <c r="R111" s="332"/>
      <c r="S111" s="332"/>
      <c r="T111" s="329"/>
      <c r="U111" s="329"/>
      <c r="V111" s="329"/>
      <c r="W111" s="329"/>
      <c r="X111" s="329"/>
      <c r="Y111" s="329"/>
      <c r="Z111" s="329"/>
      <c r="AA111" s="329"/>
      <c r="AB111" s="332"/>
      <c r="AC111" s="332"/>
      <c r="AD111" s="329"/>
      <c r="AE111" s="332"/>
      <c r="AF111" s="329"/>
      <c r="AG111" s="332"/>
      <c r="AH111" s="332"/>
      <c r="AI111" s="329"/>
      <c r="AJ111" s="329"/>
      <c r="AK111" s="332"/>
      <c r="AL111" s="327"/>
      <c r="AM111" s="333"/>
      <c r="AN111" s="333"/>
      <c r="AO111" s="444"/>
    </row>
    <row r="112" spans="1:41" x14ac:dyDescent="0.2">
      <c r="A112" s="339"/>
      <c r="B112" s="340"/>
      <c r="C112" s="340"/>
      <c r="D112" s="332"/>
      <c r="E112" s="332"/>
      <c r="F112" s="332"/>
      <c r="G112" s="329"/>
      <c r="H112" s="332"/>
      <c r="I112" s="332"/>
      <c r="J112" s="332"/>
      <c r="K112" s="332"/>
      <c r="L112" s="332"/>
      <c r="M112" s="332"/>
      <c r="N112" s="332"/>
      <c r="O112" s="332"/>
      <c r="P112" s="332"/>
      <c r="Q112" s="332"/>
      <c r="R112" s="332"/>
      <c r="S112" s="329"/>
      <c r="T112" s="332"/>
      <c r="U112" s="332"/>
      <c r="V112" s="332"/>
      <c r="W112" s="332"/>
      <c r="X112" s="332"/>
      <c r="Y112" s="332"/>
      <c r="Z112" s="332"/>
      <c r="AA112" s="332"/>
      <c r="AB112" s="332"/>
      <c r="AC112" s="329"/>
      <c r="AD112" s="332"/>
      <c r="AE112" s="332"/>
      <c r="AF112" s="332"/>
      <c r="AG112" s="332"/>
      <c r="AH112" s="332"/>
      <c r="AI112" s="332"/>
      <c r="AJ112" s="332"/>
      <c r="AK112" s="332"/>
      <c r="AL112" s="327"/>
      <c r="AM112" s="340"/>
      <c r="AN112" s="333"/>
      <c r="AO112" s="443"/>
    </row>
    <row r="113" spans="1:41" x14ac:dyDescent="0.2">
      <c r="A113" s="339"/>
      <c r="B113" s="340"/>
      <c r="C113" s="340"/>
      <c r="D113" s="332"/>
      <c r="E113" s="332"/>
      <c r="F113" s="332"/>
      <c r="G113" s="332"/>
      <c r="H113" s="332"/>
      <c r="I113" s="332"/>
      <c r="J113" s="332"/>
      <c r="K113" s="332"/>
      <c r="L113" s="332"/>
      <c r="M113" s="332"/>
      <c r="N113" s="332"/>
      <c r="O113" s="332"/>
      <c r="P113" s="332"/>
      <c r="Q113" s="329"/>
      <c r="R113" s="329"/>
      <c r="S113" s="332"/>
      <c r="T113" s="329"/>
      <c r="U113" s="332"/>
      <c r="V113" s="332"/>
      <c r="W113" s="332"/>
      <c r="X113" s="332"/>
      <c r="Y113" s="332"/>
      <c r="Z113" s="332"/>
      <c r="AA113" s="332"/>
      <c r="AB113" s="332"/>
      <c r="AC113" s="332"/>
      <c r="AD113" s="332"/>
      <c r="AE113" s="332"/>
      <c r="AF113" s="332"/>
      <c r="AG113" s="332"/>
      <c r="AH113" s="332"/>
      <c r="AI113" s="332"/>
      <c r="AJ113" s="332"/>
      <c r="AK113" s="332"/>
      <c r="AL113" s="327"/>
      <c r="AM113" s="340"/>
      <c r="AN113" s="333"/>
      <c r="AO113" s="443"/>
    </row>
    <row r="114" spans="1:41" x14ac:dyDescent="0.2">
      <c r="A114" s="339"/>
      <c r="B114" s="340"/>
      <c r="C114" s="340"/>
      <c r="D114" s="329"/>
      <c r="E114" s="332"/>
      <c r="F114" s="329"/>
      <c r="G114" s="332"/>
      <c r="H114" s="332"/>
      <c r="I114" s="332"/>
      <c r="J114" s="332"/>
      <c r="K114" s="332"/>
      <c r="L114" s="332"/>
      <c r="M114" s="332"/>
      <c r="N114" s="332"/>
      <c r="O114" s="332"/>
      <c r="P114" s="332"/>
      <c r="Q114" s="332"/>
      <c r="R114" s="332"/>
      <c r="S114" s="332"/>
      <c r="T114" s="332"/>
      <c r="U114" s="332"/>
      <c r="V114" s="332"/>
      <c r="W114" s="332"/>
      <c r="X114" s="332"/>
      <c r="Y114" s="332"/>
      <c r="Z114" s="332"/>
      <c r="AA114" s="332"/>
      <c r="AB114" s="332"/>
      <c r="AC114" s="332"/>
      <c r="AD114" s="332"/>
      <c r="AE114" s="332"/>
      <c r="AF114" s="332"/>
      <c r="AG114" s="332"/>
      <c r="AH114" s="332"/>
      <c r="AI114" s="332"/>
      <c r="AJ114" s="332"/>
      <c r="AK114" s="329"/>
      <c r="AL114" s="327"/>
      <c r="AM114" s="333"/>
      <c r="AN114" s="333"/>
      <c r="AO114" s="443"/>
    </row>
    <row r="115" spans="1:41" x14ac:dyDescent="0.2">
      <c r="A115" s="339"/>
      <c r="B115" s="340"/>
      <c r="C115" s="340"/>
      <c r="D115" s="332"/>
      <c r="E115" s="332"/>
      <c r="F115" s="332"/>
      <c r="G115" s="332"/>
      <c r="H115" s="332"/>
      <c r="I115" s="332"/>
      <c r="J115" s="332"/>
      <c r="K115" s="332"/>
      <c r="L115" s="332"/>
      <c r="M115" s="329"/>
      <c r="N115" s="332"/>
      <c r="O115" s="332"/>
      <c r="P115" s="329"/>
      <c r="Q115" s="332"/>
      <c r="R115" s="332"/>
      <c r="S115" s="332"/>
      <c r="T115" s="332"/>
      <c r="U115" s="329"/>
      <c r="V115" s="332"/>
      <c r="W115" s="332"/>
      <c r="X115" s="332"/>
      <c r="Y115" s="329"/>
      <c r="Z115" s="332"/>
      <c r="AA115" s="332"/>
      <c r="AB115" s="332"/>
      <c r="AC115" s="332"/>
      <c r="AD115" s="332"/>
      <c r="AE115" s="332"/>
      <c r="AF115" s="332"/>
      <c r="AG115" s="332"/>
      <c r="AH115" s="332"/>
      <c r="AI115" s="332"/>
      <c r="AJ115" s="332"/>
      <c r="AK115" s="332"/>
      <c r="AL115" s="327"/>
      <c r="AM115" s="333"/>
      <c r="AN115" s="333"/>
      <c r="AO115" s="443"/>
    </row>
    <row r="116" spans="1:41" x14ac:dyDescent="0.2">
      <c r="A116" s="339"/>
      <c r="B116" s="340"/>
      <c r="C116" s="340"/>
      <c r="D116" s="332"/>
      <c r="E116" s="332"/>
      <c r="F116" s="332"/>
      <c r="G116" s="332"/>
      <c r="H116" s="329"/>
      <c r="I116" s="329"/>
      <c r="J116" s="329"/>
      <c r="K116" s="329"/>
      <c r="L116" s="329"/>
      <c r="M116" s="329"/>
      <c r="N116" s="329"/>
      <c r="O116" s="329"/>
      <c r="P116" s="332"/>
      <c r="Q116" s="332"/>
      <c r="R116" s="332"/>
      <c r="S116" s="332"/>
      <c r="T116" s="332"/>
      <c r="U116" s="332"/>
      <c r="V116" s="329"/>
      <c r="W116" s="329"/>
      <c r="X116" s="332"/>
      <c r="Y116" s="332"/>
      <c r="Z116" s="332"/>
      <c r="AA116" s="332"/>
      <c r="AB116" s="329"/>
      <c r="AC116" s="332"/>
      <c r="AD116" s="329"/>
      <c r="AE116" s="332"/>
      <c r="AF116" s="332"/>
      <c r="AG116" s="329"/>
      <c r="AH116" s="332"/>
      <c r="AI116" s="332"/>
      <c r="AJ116" s="332"/>
      <c r="AK116" s="332"/>
      <c r="AL116" s="327"/>
      <c r="AM116" s="333"/>
      <c r="AN116" s="333"/>
      <c r="AO116" s="444"/>
    </row>
    <row r="117" spans="1:41" x14ac:dyDescent="0.2">
      <c r="A117" s="339"/>
      <c r="B117" s="340"/>
      <c r="C117" s="340"/>
      <c r="D117" s="332"/>
      <c r="E117" s="329"/>
      <c r="F117" s="332"/>
      <c r="G117" s="332"/>
      <c r="H117" s="332"/>
      <c r="I117" s="332"/>
      <c r="J117" s="329"/>
      <c r="K117" s="332"/>
      <c r="L117" s="329"/>
      <c r="M117" s="329"/>
      <c r="N117" s="332"/>
      <c r="O117" s="332"/>
      <c r="P117" s="332"/>
      <c r="Q117" s="332"/>
      <c r="R117" s="332"/>
      <c r="S117" s="332"/>
      <c r="T117" s="332"/>
      <c r="U117" s="332"/>
      <c r="V117" s="332"/>
      <c r="W117" s="332"/>
      <c r="X117" s="332"/>
      <c r="Y117" s="332"/>
      <c r="Z117" s="332"/>
      <c r="AA117" s="332"/>
      <c r="AB117" s="332"/>
      <c r="AC117" s="332"/>
      <c r="AD117" s="332"/>
      <c r="AE117" s="332"/>
      <c r="AF117" s="332"/>
      <c r="AG117" s="329"/>
      <c r="AH117" s="332"/>
      <c r="AI117" s="332"/>
      <c r="AJ117" s="332"/>
      <c r="AK117" s="332"/>
      <c r="AL117" s="327"/>
      <c r="AM117" s="333"/>
      <c r="AN117" s="333"/>
      <c r="AO117" s="443"/>
    </row>
    <row r="118" spans="1:41" x14ac:dyDescent="0.2">
      <c r="A118" s="339"/>
      <c r="B118" s="340"/>
      <c r="C118" s="340"/>
      <c r="D118" s="332"/>
      <c r="E118" s="332"/>
      <c r="F118" s="332"/>
      <c r="G118" s="332"/>
      <c r="H118" s="332"/>
      <c r="I118" s="332"/>
      <c r="J118" s="332"/>
      <c r="K118" s="332"/>
      <c r="L118" s="332"/>
      <c r="M118" s="332"/>
      <c r="N118" s="332"/>
      <c r="O118" s="332"/>
      <c r="P118" s="332"/>
      <c r="Q118" s="332"/>
      <c r="R118" s="332"/>
      <c r="S118" s="332"/>
      <c r="T118" s="332"/>
      <c r="U118" s="332"/>
      <c r="V118" s="332"/>
      <c r="W118" s="332"/>
      <c r="X118" s="332"/>
      <c r="Y118" s="332"/>
      <c r="Z118" s="332"/>
      <c r="AA118" s="332"/>
      <c r="AB118" s="332"/>
      <c r="AC118" s="332"/>
      <c r="AD118" s="332"/>
      <c r="AE118" s="332"/>
      <c r="AF118" s="332"/>
      <c r="AG118" s="332"/>
      <c r="AH118" s="332"/>
      <c r="AI118" s="332"/>
      <c r="AJ118" s="332"/>
      <c r="AK118" s="329"/>
      <c r="AL118" s="327"/>
      <c r="AM118" s="333"/>
      <c r="AN118" s="333"/>
      <c r="AO118" s="443"/>
    </row>
    <row r="119" spans="1:41" x14ac:dyDescent="0.2">
      <c r="A119" s="339"/>
      <c r="B119" s="340"/>
      <c r="C119" s="340"/>
      <c r="D119" s="332"/>
      <c r="E119" s="332"/>
      <c r="F119" s="332"/>
      <c r="G119" s="332"/>
      <c r="H119" s="329"/>
      <c r="I119" s="332"/>
      <c r="J119" s="332"/>
      <c r="K119" s="332"/>
      <c r="L119" s="332"/>
      <c r="M119" s="332"/>
      <c r="N119" s="332"/>
      <c r="O119" s="332"/>
      <c r="P119" s="329"/>
      <c r="Q119" s="332"/>
      <c r="R119" s="332"/>
      <c r="S119" s="332"/>
      <c r="T119" s="332"/>
      <c r="U119" s="332"/>
      <c r="V119" s="332"/>
      <c r="W119" s="332"/>
      <c r="X119" s="332"/>
      <c r="Y119" s="332"/>
      <c r="Z119" s="332"/>
      <c r="AA119" s="332"/>
      <c r="AB119" s="332"/>
      <c r="AC119" s="332"/>
      <c r="AD119" s="332"/>
      <c r="AE119" s="329"/>
      <c r="AF119" s="332"/>
      <c r="AG119" s="332"/>
      <c r="AH119" s="332"/>
      <c r="AI119" s="332"/>
      <c r="AJ119" s="332"/>
      <c r="AK119" s="332"/>
      <c r="AL119" s="327"/>
      <c r="AM119" s="333"/>
      <c r="AN119" s="333"/>
      <c r="AO119" s="443"/>
    </row>
    <row r="120" spans="1:41" x14ac:dyDescent="0.2">
      <c r="A120" s="339"/>
      <c r="B120" s="340"/>
      <c r="C120" s="340"/>
      <c r="D120" s="332"/>
      <c r="E120" s="332"/>
      <c r="F120" s="332"/>
      <c r="G120" s="332"/>
      <c r="H120" s="332"/>
      <c r="I120" s="332"/>
      <c r="J120" s="332"/>
      <c r="K120" s="332"/>
      <c r="L120" s="332"/>
      <c r="M120" s="332"/>
      <c r="N120" s="332"/>
      <c r="O120" s="332"/>
      <c r="P120" s="329"/>
      <c r="Q120" s="332"/>
      <c r="R120" s="332"/>
      <c r="S120" s="332"/>
      <c r="T120" s="332"/>
      <c r="U120" s="332"/>
      <c r="V120" s="332"/>
      <c r="W120" s="332"/>
      <c r="X120" s="332"/>
      <c r="Y120" s="332"/>
      <c r="Z120" s="332"/>
      <c r="AA120" s="332"/>
      <c r="AB120" s="332"/>
      <c r="AC120" s="332"/>
      <c r="AD120" s="332"/>
      <c r="AE120" s="329"/>
      <c r="AF120" s="332"/>
      <c r="AG120" s="332"/>
      <c r="AH120" s="332"/>
      <c r="AI120" s="332"/>
      <c r="AJ120" s="332"/>
      <c r="AK120" s="332"/>
      <c r="AL120" s="327"/>
      <c r="AM120" s="333"/>
      <c r="AN120" s="333"/>
      <c r="AO120" s="443"/>
    </row>
    <row r="121" spans="1:41" x14ac:dyDescent="0.2">
      <c r="A121" s="339"/>
      <c r="B121" s="340"/>
      <c r="C121" s="340"/>
      <c r="D121" s="332"/>
      <c r="E121" s="332"/>
      <c r="F121" s="332"/>
      <c r="G121" s="332"/>
      <c r="H121" s="332"/>
      <c r="I121" s="332"/>
      <c r="J121" s="332"/>
      <c r="K121" s="332"/>
      <c r="L121" s="332"/>
      <c r="M121" s="332"/>
      <c r="N121" s="332"/>
      <c r="O121" s="332"/>
      <c r="P121" s="332"/>
      <c r="Q121" s="332"/>
      <c r="R121" s="332"/>
      <c r="S121" s="329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29"/>
      <c r="AL121" s="327"/>
      <c r="AM121" s="333"/>
      <c r="AN121" s="333"/>
      <c r="AO121" s="443"/>
    </row>
    <row r="122" spans="1:41" x14ac:dyDescent="0.2">
      <c r="A122" s="339"/>
      <c r="B122" s="340"/>
      <c r="C122" s="340"/>
      <c r="D122" s="332"/>
      <c r="E122" s="332"/>
      <c r="F122" s="332"/>
      <c r="G122" s="332"/>
      <c r="H122" s="332"/>
      <c r="I122" s="332"/>
      <c r="J122" s="332"/>
      <c r="K122" s="332"/>
      <c r="L122" s="332"/>
      <c r="M122" s="332"/>
      <c r="N122" s="332"/>
      <c r="O122" s="329"/>
      <c r="P122" s="332"/>
      <c r="Q122" s="329"/>
      <c r="R122" s="332"/>
      <c r="S122" s="332"/>
      <c r="T122" s="329"/>
      <c r="U122" s="332"/>
      <c r="V122" s="332"/>
      <c r="W122" s="332"/>
      <c r="X122" s="332"/>
      <c r="Y122" s="332"/>
      <c r="Z122" s="332"/>
      <c r="AA122" s="332"/>
      <c r="AB122" s="332"/>
      <c r="AC122" s="332"/>
      <c r="AD122" s="332"/>
      <c r="AE122" s="332"/>
      <c r="AF122" s="332"/>
      <c r="AG122" s="332"/>
      <c r="AH122" s="332"/>
      <c r="AI122" s="332"/>
      <c r="AJ122" s="332"/>
      <c r="AK122" s="332"/>
      <c r="AL122" s="327"/>
      <c r="AM122" s="333"/>
      <c r="AN122" s="333"/>
      <c r="AO122" s="443"/>
    </row>
    <row r="123" spans="1:41" x14ac:dyDescent="0.2">
      <c r="A123" s="339"/>
      <c r="B123" s="340"/>
      <c r="C123" s="340"/>
      <c r="D123" s="332"/>
      <c r="E123" s="329"/>
      <c r="F123" s="332"/>
      <c r="G123" s="332"/>
      <c r="H123" s="332"/>
      <c r="I123" s="332"/>
      <c r="J123" s="332"/>
      <c r="K123" s="329"/>
      <c r="L123" s="332"/>
      <c r="M123" s="332"/>
      <c r="N123" s="332"/>
      <c r="O123" s="329"/>
      <c r="P123" s="332"/>
      <c r="Q123" s="329"/>
      <c r="R123" s="332"/>
      <c r="S123" s="332"/>
      <c r="T123" s="329"/>
      <c r="U123" s="332"/>
      <c r="V123" s="332"/>
      <c r="W123" s="332"/>
      <c r="X123" s="332"/>
      <c r="Y123" s="332"/>
      <c r="Z123" s="332"/>
      <c r="AA123" s="332"/>
      <c r="AB123" s="329"/>
      <c r="AC123" s="332"/>
      <c r="AD123" s="332"/>
      <c r="AE123" s="332"/>
      <c r="AF123" s="332"/>
      <c r="AG123" s="332"/>
      <c r="AH123" s="332"/>
      <c r="AI123" s="332"/>
      <c r="AJ123" s="332"/>
      <c r="AK123" s="332"/>
      <c r="AL123" s="327"/>
      <c r="AM123" s="333"/>
      <c r="AN123" s="333"/>
      <c r="AO123" s="443"/>
    </row>
    <row r="124" spans="1:41" x14ac:dyDescent="0.2">
      <c r="A124" s="339"/>
      <c r="B124" s="340"/>
      <c r="C124" s="340"/>
      <c r="D124" s="332"/>
      <c r="E124" s="329"/>
      <c r="F124" s="332"/>
      <c r="G124" s="332"/>
      <c r="H124" s="332"/>
      <c r="I124" s="329"/>
      <c r="J124" s="332"/>
      <c r="K124" s="329"/>
      <c r="L124" s="332"/>
      <c r="M124" s="329"/>
      <c r="N124" s="332"/>
      <c r="O124" s="332"/>
      <c r="P124" s="332"/>
      <c r="Q124" s="329"/>
      <c r="R124" s="332"/>
      <c r="S124" s="332"/>
      <c r="T124" s="329"/>
      <c r="U124" s="332"/>
      <c r="V124" s="332"/>
      <c r="W124" s="332"/>
      <c r="X124" s="332"/>
      <c r="Y124" s="332"/>
      <c r="Z124" s="332"/>
      <c r="AA124" s="332"/>
      <c r="AB124" s="329"/>
      <c r="AC124" s="329"/>
      <c r="AD124" s="332"/>
      <c r="AE124" s="332"/>
      <c r="AF124" s="332"/>
      <c r="AG124" s="332"/>
      <c r="AH124" s="332"/>
      <c r="AI124" s="332"/>
      <c r="AJ124" s="332"/>
      <c r="AK124" s="332"/>
      <c r="AL124" s="327"/>
      <c r="AM124" s="333"/>
      <c r="AN124" s="333"/>
      <c r="AO124" s="443"/>
    </row>
    <row r="125" spans="1:41" x14ac:dyDescent="0.2">
      <c r="A125" s="339"/>
      <c r="B125" s="340"/>
      <c r="C125" s="340"/>
      <c r="D125" s="329"/>
      <c r="E125" s="332"/>
      <c r="F125" s="332"/>
      <c r="G125" s="329"/>
      <c r="H125" s="332"/>
      <c r="I125" s="329"/>
      <c r="J125" s="332"/>
      <c r="K125" s="332"/>
      <c r="L125" s="332"/>
      <c r="M125" s="329"/>
      <c r="N125" s="329"/>
      <c r="O125" s="332"/>
      <c r="P125" s="332"/>
      <c r="Q125" s="332"/>
      <c r="R125" s="329"/>
      <c r="S125" s="329"/>
      <c r="T125" s="332"/>
      <c r="U125" s="329"/>
      <c r="V125" s="329"/>
      <c r="W125" s="329"/>
      <c r="X125" s="329"/>
      <c r="Y125" s="329"/>
      <c r="Z125" s="332"/>
      <c r="AA125" s="329"/>
      <c r="AB125" s="332"/>
      <c r="AC125" s="332"/>
      <c r="AD125" s="332"/>
      <c r="AE125" s="332"/>
      <c r="AF125" s="329"/>
      <c r="AG125" s="332"/>
      <c r="AH125" s="329"/>
      <c r="AI125" s="329"/>
      <c r="AJ125" s="329"/>
      <c r="AK125" s="332"/>
      <c r="AL125" s="327"/>
      <c r="AM125" s="333"/>
      <c r="AN125" s="333"/>
      <c r="AO125" s="443"/>
    </row>
    <row r="126" spans="1:41" x14ac:dyDescent="0.2">
      <c r="A126" s="339"/>
      <c r="B126" s="340"/>
      <c r="C126" s="340"/>
      <c r="D126" s="332"/>
      <c r="E126" s="332"/>
      <c r="F126" s="332"/>
      <c r="G126" s="332"/>
      <c r="H126" s="332"/>
      <c r="I126" s="332"/>
      <c r="J126" s="332"/>
      <c r="K126" s="332"/>
      <c r="L126" s="332"/>
      <c r="M126" s="332"/>
      <c r="N126" s="332"/>
      <c r="O126" s="329"/>
      <c r="P126" s="332"/>
      <c r="Q126" s="329"/>
      <c r="R126" s="329"/>
      <c r="S126" s="332"/>
      <c r="T126" s="329"/>
      <c r="U126" s="332"/>
      <c r="V126" s="332"/>
      <c r="W126" s="332"/>
      <c r="X126" s="332"/>
      <c r="Y126" s="332"/>
      <c r="Z126" s="332"/>
      <c r="AA126" s="332"/>
      <c r="AB126" s="329"/>
      <c r="AC126" s="332"/>
      <c r="AD126" s="332"/>
      <c r="AE126" s="332"/>
      <c r="AF126" s="332"/>
      <c r="AG126" s="332"/>
      <c r="AH126" s="332"/>
      <c r="AI126" s="332"/>
      <c r="AJ126" s="329"/>
      <c r="AK126" s="332"/>
      <c r="AL126" s="327"/>
      <c r="AM126" s="333"/>
      <c r="AN126" s="333"/>
      <c r="AO126" s="443"/>
    </row>
    <row r="127" spans="1:41" x14ac:dyDescent="0.2">
      <c r="A127" s="339"/>
      <c r="B127" s="340"/>
      <c r="C127" s="340"/>
      <c r="D127" s="332"/>
      <c r="E127" s="332"/>
      <c r="F127" s="329"/>
      <c r="G127" s="332"/>
      <c r="H127" s="332"/>
      <c r="I127" s="332"/>
      <c r="J127" s="332"/>
      <c r="K127" s="332"/>
      <c r="L127" s="332"/>
      <c r="M127" s="332"/>
      <c r="N127" s="332"/>
      <c r="O127" s="332"/>
      <c r="P127" s="332"/>
      <c r="Q127" s="332"/>
      <c r="R127" s="332"/>
      <c r="S127" s="332"/>
      <c r="T127" s="332"/>
      <c r="U127" s="332"/>
      <c r="V127" s="332"/>
      <c r="W127" s="332"/>
      <c r="X127" s="332"/>
      <c r="Y127" s="332"/>
      <c r="Z127" s="332"/>
      <c r="AA127" s="332"/>
      <c r="AB127" s="332"/>
      <c r="AC127" s="332"/>
      <c r="AD127" s="332"/>
      <c r="AE127" s="332"/>
      <c r="AF127" s="332"/>
      <c r="AG127" s="332"/>
      <c r="AH127" s="332"/>
      <c r="AI127" s="332"/>
      <c r="AJ127" s="332"/>
      <c r="AK127" s="329"/>
      <c r="AL127" s="327"/>
      <c r="AM127" s="333"/>
      <c r="AN127" s="333"/>
      <c r="AO127" s="443"/>
    </row>
    <row r="128" spans="1:41" x14ac:dyDescent="0.2">
      <c r="A128" s="339"/>
      <c r="B128" s="340"/>
      <c r="C128" s="340"/>
      <c r="D128" s="332"/>
      <c r="E128" s="332"/>
      <c r="F128" s="332"/>
      <c r="G128" s="332"/>
      <c r="H128" s="332"/>
      <c r="I128" s="332"/>
      <c r="J128" s="332"/>
      <c r="K128" s="332"/>
      <c r="L128" s="332"/>
      <c r="M128" s="332"/>
      <c r="N128" s="332"/>
      <c r="O128" s="332"/>
      <c r="P128" s="329"/>
      <c r="Q128" s="332"/>
      <c r="R128" s="332"/>
      <c r="S128" s="332"/>
      <c r="T128" s="332"/>
      <c r="U128" s="332"/>
      <c r="V128" s="332"/>
      <c r="W128" s="332"/>
      <c r="X128" s="332"/>
      <c r="Y128" s="332"/>
      <c r="Z128" s="332"/>
      <c r="AA128" s="332"/>
      <c r="AB128" s="332"/>
      <c r="AC128" s="332"/>
      <c r="AD128" s="332"/>
      <c r="AE128" s="332"/>
      <c r="AF128" s="332"/>
      <c r="AG128" s="332"/>
      <c r="AH128" s="332"/>
      <c r="AI128" s="332"/>
      <c r="AJ128" s="332"/>
      <c r="AK128" s="332"/>
      <c r="AL128" s="327"/>
      <c r="AM128" s="333"/>
      <c r="AN128" s="333"/>
      <c r="AO128" s="443"/>
    </row>
    <row r="129" spans="1:41" x14ac:dyDescent="0.2">
      <c r="A129" s="339"/>
      <c r="B129" s="340"/>
      <c r="C129" s="340"/>
      <c r="D129" s="332"/>
      <c r="E129" s="329"/>
      <c r="F129" s="332"/>
      <c r="G129" s="332"/>
      <c r="H129" s="332"/>
      <c r="I129" s="332"/>
      <c r="J129" s="332"/>
      <c r="K129" s="332"/>
      <c r="L129" s="332"/>
      <c r="M129" s="332"/>
      <c r="N129" s="332"/>
      <c r="O129" s="329"/>
      <c r="P129" s="332"/>
      <c r="Q129" s="332"/>
      <c r="R129" s="332"/>
      <c r="S129" s="332"/>
      <c r="T129" s="332"/>
      <c r="U129" s="332"/>
      <c r="V129" s="332"/>
      <c r="W129" s="332"/>
      <c r="X129" s="332"/>
      <c r="Y129" s="332"/>
      <c r="Z129" s="332"/>
      <c r="AA129" s="332"/>
      <c r="AB129" s="332"/>
      <c r="AC129" s="332"/>
      <c r="AD129" s="332"/>
      <c r="AE129" s="332"/>
      <c r="AF129" s="332"/>
      <c r="AG129" s="332"/>
      <c r="AH129" s="332"/>
      <c r="AI129" s="332"/>
      <c r="AJ129" s="332"/>
      <c r="AK129" s="332"/>
      <c r="AL129" s="327"/>
      <c r="AM129" s="333"/>
      <c r="AN129" s="333"/>
      <c r="AO129" s="443"/>
    </row>
    <row r="130" spans="1:41" x14ac:dyDescent="0.2">
      <c r="A130" s="339"/>
      <c r="B130" s="340"/>
      <c r="C130" s="340"/>
      <c r="D130" s="332"/>
      <c r="E130" s="332"/>
      <c r="F130" s="332"/>
      <c r="G130" s="329"/>
      <c r="H130" s="332"/>
      <c r="I130" s="332"/>
      <c r="J130" s="332"/>
      <c r="K130" s="332"/>
      <c r="L130" s="332"/>
      <c r="M130" s="332"/>
      <c r="N130" s="332"/>
      <c r="O130" s="332"/>
      <c r="P130" s="332"/>
      <c r="Q130" s="332"/>
      <c r="R130" s="332"/>
      <c r="S130" s="332"/>
      <c r="T130" s="332"/>
      <c r="U130" s="332"/>
      <c r="V130" s="332"/>
      <c r="W130" s="332"/>
      <c r="X130" s="332"/>
      <c r="Y130" s="332"/>
      <c r="Z130" s="332"/>
      <c r="AA130" s="332"/>
      <c r="AB130" s="332"/>
      <c r="AC130" s="329"/>
      <c r="AD130" s="332"/>
      <c r="AE130" s="332"/>
      <c r="AF130" s="332"/>
      <c r="AG130" s="332"/>
      <c r="AH130" s="329"/>
      <c r="AI130" s="329"/>
      <c r="AJ130" s="332"/>
      <c r="AK130" s="332"/>
      <c r="AL130" s="327"/>
      <c r="AM130" s="333"/>
      <c r="AN130" s="333"/>
      <c r="AO130" s="443"/>
    </row>
    <row r="131" spans="1:41" x14ac:dyDescent="0.2">
      <c r="A131" s="339"/>
      <c r="B131" s="340"/>
      <c r="C131" s="340"/>
      <c r="D131" s="332"/>
      <c r="E131" s="332"/>
      <c r="F131" s="332"/>
      <c r="G131" s="332"/>
      <c r="H131" s="329"/>
      <c r="I131" s="332"/>
      <c r="J131" s="332"/>
      <c r="K131" s="332"/>
      <c r="L131" s="332"/>
      <c r="M131" s="332"/>
      <c r="N131" s="332"/>
      <c r="O131" s="332"/>
      <c r="P131" s="329"/>
      <c r="Q131" s="332"/>
      <c r="R131" s="332"/>
      <c r="S131" s="329"/>
      <c r="T131" s="332"/>
      <c r="U131" s="329"/>
      <c r="V131" s="332"/>
      <c r="W131" s="332"/>
      <c r="X131" s="332"/>
      <c r="Y131" s="332"/>
      <c r="Z131" s="332"/>
      <c r="AA131" s="332"/>
      <c r="AB131" s="332"/>
      <c r="AC131" s="332"/>
      <c r="AD131" s="332"/>
      <c r="AE131" s="332"/>
      <c r="AF131" s="332"/>
      <c r="AG131" s="332"/>
      <c r="AH131" s="332"/>
      <c r="AI131" s="332"/>
      <c r="AJ131" s="332"/>
      <c r="AK131" s="332"/>
      <c r="AL131" s="327"/>
      <c r="AM131" s="333"/>
      <c r="AN131" s="333"/>
      <c r="AO131" s="443"/>
    </row>
    <row r="132" spans="1:41" x14ac:dyDescent="0.2">
      <c r="A132" s="339"/>
      <c r="B132" s="340"/>
      <c r="C132" s="340"/>
      <c r="D132" s="329"/>
      <c r="E132" s="329"/>
      <c r="F132" s="329"/>
      <c r="G132" s="332"/>
      <c r="H132" s="329"/>
      <c r="I132" s="329"/>
      <c r="J132" s="329"/>
      <c r="K132" s="329"/>
      <c r="L132" s="332"/>
      <c r="M132" s="329"/>
      <c r="N132" s="329"/>
      <c r="O132" s="329"/>
      <c r="P132" s="329"/>
      <c r="Q132" s="332"/>
      <c r="R132" s="329"/>
      <c r="S132" s="332"/>
      <c r="T132" s="332"/>
      <c r="U132" s="332"/>
      <c r="V132" s="332"/>
      <c r="W132" s="329"/>
      <c r="X132" s="332"/>
      <c r="Y132" s="329"/>
      <c r="Z132" s="332"/>
      <c r="AA132" s="332"/>
      <c r="AB132" s="329"/>
      <c r="AC132" s="329"/>
      <c r="AD132" s="332"/>
      <c r="AE132" s="332"/>
      <c r="AF132" s="332"/>
      <c r="AG132" s="332"/>
      <c r="AH132" s="332"/>
      <c r="AI132" s="332"/>
      <c r="AJ132" s="332"/>
      <c r="AK132" s="329"/>
      <c r="AL132" s="327"/>
      <c r="AM132" s="333"/>
      <c r="AN132" s="333"/>
      <c r="AO132" s="443"/>
    </row>
    <row r="133" spans="1:41" x14ac:dyDescent="0.2">
      <c r="A133" s="339"/>
      <c r="B133" s="340"/>
      <c r="C133" s="340"/>
      <c r="D133" s="329"/>
      <c r="E133" s="332"/>
      <c r="F133" s="329"/>
      <c r="G133" s="332"/>
      <c r="H133" s="329"/>
      <c r="I133" s="329"/>
      <c r="J133" s="329"/>
      <c r="K133" s="329"/>
      <c r="L133" s="332"/>
      <c r="M133" s="329"/>
      <c r="N133" s="329"/>
      <c r="O133" s="329"/>
      <c r="P133" s="329"/>
      <c r="Q133" s="329"/>
      <c r="R133" s="332"/>
      <c r="S133" s="332"/>
      <c r="T133" s="332"/>
      <c r="U133" s="332"/>
      <c r="V133" s="332"/>
      <c r="W133" s="329"/>
      <c r="X133" s="332"/>
      <c r="Y133" s="332"/>
      <c r="Z133" s="332"/>
      <c r="AA133" s="332"/>
      <c r="AB133" s="332"/>
      <c r="AC133" s="329"/>
      <c r="AD133" s="332"/>
      <c r="AE133" s="332"/>
      <c r="AF133" s="332"/>
      <c r="AG133" s="332"/>
      <c r="AH133" s="329"/>
      <c r="AI133" s="332"/>
      <c r="AJ133" s="332"/>
      <c r="AK133" s="329"/>
      <c r="AL133" s="327"/>
      <c r="AM133" s="333"/>
      <c r="AN133" s="333"/>
      <c r="AO133" s="443"/>
    </row>
    <row r="134" spans="1:41" x14ac:dyDescent="0.2">
      <c r="A134" s="339"/>
      <c r="B134" s="340"/>
      <c r="C134" s="340"/>
      <c r="D134" s="332"/>
      <c r="E134" s="332"/>
      <c r="F134" s="329"/>
      <c r="G134" s="332"/>
      <c r="H134" s="329"/>
      <c r="I134" s="329"/>
      <c r="J134" s="329"/>
      <c r="K134" s="329"/>
      <c r="L134" s="332"/>
      <c r="M134" s="329"/>
      <c r="N134" s="329"/>
      <c r="O134" s="329"/>
      <c r="P134" s="329"/>
      <c r="Q134" s="332"/>
      <c r="R134" s="329"/>
      <c r="S134" s="332"/>
      <c r="T134" s="332"/>
      <c r="U134" s="332"/>
      <c r="V134" s="332"/>
      <c r="W134" s="329"/>
      <c r="X134" s="332"/>
      <c r="Y134" s="329"/>
      <c r="Z134" s="332"/>
      <c r="AA134" s="332"/>
      <c r="AB134" s="332"/>
      <c r="AC134" s="329"/>
      <c r="AD134" s="332"/>
      <c r="AE134" s="332"/>
      <c r="AF134" s="332"/>
      <c r="AG134" s="332"/>
      <c r="AH134" s="332"/>
      <c r="AI134" s="332"/>
      <c r="AJ134" s="332"/>
      <c r="AK134" s="329"/>
      <c r="AL134" s="327"/>
      <c r="AM134" s="333"/>
      <c r="AN134" s="333"/>
      <c r="AO134" s="443"/>
    </row>
    <row r="135" spans="1:41" x14ac:dyDescent="0.2">
      <c r="A135" s="339"/>
      <c r="B135" s="340"/>
      <c r="C135" s="340"/>
      <c r="D135" s="332"/>
      <c r="E135" s="332"/>
      <c r="F135" s="332"/>
      <c r="G135" s="332"/>
      <c r="H135" s="332"/>
      <c r="I135" s="332"/>
      <c r="J135" s="332"/>
      <c r="K135" s="332"/>
      <c r="L135" s="332"/>
      <c r="M135" s="332"/>
      <c r="N135" s="332"/>
      <c r="O135" s="332"/>
      <c r="P135" s="329"/>
      <c r="Q135" s="332"/>
      <c r="R135" s="329"/>
      <c r="S135" s="329"/>
      <c r="T135" s="332"/>
      <c r="U135" s="332"/>
      <c r="V135" s="332"/>
      <c r="W135" s="332"/>
      <c r="X135" s="332"/>
      <c r="Y135" s="332"/>
      <c r="Z135" s="332"/>
      <c r="AA135" s="332"/>
      <c r="AB135" s="332"/>
      <c r="AC135" s="332"/>
      <c r="AD135" s="332"/>
      <c r="AE135" s="332"/>
      <c r="AF135" s="332"/>
      <c r="AG135" s="332"/>
      <c r="AH135" s="332"/>
      <c r="AI135" s="332"/>
      <c r="AJ135" s="332"/>
      <c r="AK135" s="332"/>
      <c r="AL135" s="327"/>
      <c r="AM135" s="333"/>
      <c r="AN135" s="333"/>
      <c r="AO135" s="443"/>
    </row>
    <row r="136" spans="1:41" x14ac:dyDescent="0.2">
      <c r="A136" s="339"/>
      <c r="B136" s="340"/>
      <c r="C136" s="340"/>
      <c r="D136" s="329"/>
      <c r="E136" s="332"/>
      <c r="F136" s="329"/>
      <c r="G136" s="332"/>
      <c r="H136" s="332"/>
      <c r="I136" s="332"/>
      <c r="J136" s="332"/>
      <c r="K136" s="332"/>
      <c r="L136" s="332"/>
      <c r="M136" s="332"/>
      <c r="N136" s="332"/>
      <c r="O136" s="332"/>
      <c r="P136" s="332"/>
      <c r="Q136" s="332"/>
      <c r="R136" s="332"/>
      <c r="S136" s="332"/>
      <c r="T136" s="332"/>
      <c r="U136" s="332"/>
      <c r="V136" s="332"/>
      <c r="W136" s="332"/>
      <c r="X136" s="332"/>
      <c r="Y136" s="332"/>
      <c r="Z136" s="332"/>
      <c r="AA136" s="332"/>
      <c r="AB136" s="332"/>
      <c r="AC136" s="332"/>
      <c r="AD136" s="332"/>
      <c r="AE136" s="332"/>
      <c r="AF136" s="332"/>
      <c r="AG136" s="332"/>
      <c r="AH136" s="332"/>
      <c r="AI136" s="332"/>
      <c r="AJ136" s="332"/>
      <c r="AK136" s="329"/>
      <c r="AL136" s="327"/>
      <c r="AM136" s="333"/>
      <c r="AN136" s="333"/>
      <c r="AO136" s="443"/>
    </row>
    <row r="137" spans="1:41" x14ac:dyDescent="0.2">
      <c r="A137" s="339"/>
      <c r="B137" s="340"/>
      <c r="C137" s="340"/>
      <c r="D137" s="332"/>
      <c r="E137" s="329"/>
      <c r="F137" s="332"/>
      <c r="G137" s="332"/>
      <c r="H137" s="332"/>
      <c r="I137" s="332"/>
      <c r="J137" s="332"/>
      <c r="K137" s="329"/>
      <c r="L137" s="332"/>
      <c r="M137" s="332"/>
      <c r="N137" s="332"/>
      <c r="O137" s="329"/>
      <c r="P137" s="332"/>
      <c r="Q137" s="332"/>
      <c r="R137" s="332"/>
      <c r="S137" s="332"/>
      <c r="T137" s="332"/>
      <c r="U137" s="332"/>
      <c r="V137" s="332"/>
      <c r="W137" s="332"/>
      <c r="X137" s="332"/>
      <c r="Y137" s="332"/>
      <c r="Z137" s="332"/>
      <c r="AA137" s="332"/>
      <c r="AB137" s="332"/>
      <c r="AC137" s="332"/>
      <c r="AD137" s="329"/>
      <c r="AE137" s="332"/>
      <c r="AF137" s="332"/>
      <c r="AG137" s="329"/>
      <c r="AH137" s="332"/>
      <c r="AI137" s="332"/>
      <c r="AJ137" s="332"/>
      <c r="AK137" s="332"/>
      <c r="AL137" s="327"/>
      <c r="AM137" s="333"/>
      <c r="AN137" s="333"/>
      <c r="AO137" s="444"/>
    </row>
    <row r="138" spans="1:41" x14ac:dyDescent="0.2">
      <c r="A138" s="339"/>
      <c r="B138" s="340"/>
      <c r="C138" s="340"/>
      <c r="D138" s="332"/>
      <c r="E138" s="332"/>
      <c r="F138" s="332"/>
      <c r="G138" s="332"/>
      <c r="H138" s="332"/>
      <c r="I138" s="332"/>
      <c r="J138" s="332"/>
      <c r="K138" s="332"/>
      <c r="L138" s="332"/>
      <c r="M138" s="332"/>
      <c r="N138" s="332"/>
      <c r="O138" s="332"/>
      <c r="P138" s="329"/>
      <c r="Q138" s="332"/>
      <c r="R138" s="332"/>
      <c r="S138" s="332"/>
      <c r="T138" s="332"/>
      <c r="U138" s="332"/>
      <c r="V138" s="332"/>
      <c r="W138" s="332"/>
      <c r="X138" s="332"/>
      <c r="Y138" s="332"/>
      <c r="Z138" s="332"/>
      <c r="AA138" s="332"/>
      <c r="AB138" s="332"/>
      <c r="AC138" s="332"/>
      <c r="AD138" s="332"/>
      <c r="AE138" s="329"/>
      <c r="AF138" s="332"/>
      <c r="AG138" s="332"/>
      <c r="AH138" s="332"/>
      <c r="AI138" s="332"/>
      <c r="AJ138" s="332"/>
      <c r="AK138" s="332"/>
      <c r="AL138" s="327"/>
      <c r="AM138" s="333"/>
      <c r="AN138" s="333"/>
      <c r="AO138" s="443"/>
    </row>
    <row r="139" spans="1:41" x14ac:dyDescent="0.2">
      <c r="A139" s="339"/>
      <c r="B139" s="340"/>
      <c r="C139" s="340"/>
      <c r="D139" s="332"/>
      <c r="E139" s="329"/>
      <c r="F139" s="332"/>
      <c r="G139" s="332"/>
      <c r="H139" s="332"/>
      <c r="I139" s="329"/>
      <c r="J139" s="332"/>
      <c r="K139" s="332"/>
      <c r="L139" s="329"/>
      <c r="M139" s="329"/>
      <c r="N139" s="329"/>
      <c r="O139" s="332"/>
      <c r="P139" s="332"/>
      <c r="Q139" s="332"/>
      <c r="R139" s="332"/>
      <c r="S139" s="332"/>
      <c r="T139" s="329"/>
      <c r="U139" s="332"/>
      <c r="V139" s="329"/>
      <c r="W139" s="329"/>
      <c r="X139" s="329"/>
      <c r="Y139" s="329"/>
      <c r="Z139" s="329"/>
      <c r="AA139" s="329"/>
      <c r="AB139" s="332"/>
      <c r="AC139" s="332"/>
      <c r="AD139" s="329"/>
      <c r="AE139" s="332"/>
      <c r="AF139" s="329"/>
      <c r="AG139" s="332"/>
      <c r="AH139" s="332"/>
      <c r="AI139" s="332"/>
      <c r="AJ139" s="332"/>
      <c r="AK139" s="332"/>
      <c r="AL139" s="327"/>
      <c r="AM139" s="333"/>
      <c r="AN139" s="333"/>
      <c r="AO139" s="444"/>
    </row>
    <row r="140" spans="1:41" x14ac:dyDescent="0.2">
      <c r="A140" s="339"/>
      <c r="B140" s="340"/>
      <c r="C140" s="340"/>
      <c r="D140" s="332"/>
      <c r="E140" s="332"/>
      <c r="F140" s="332"/>
      <c r="G140" s="332"/>
      <c r="H140" s="329"/>
      <c r="I140" s="332"/>
      <c r="J140" s="332"/>
      <c r="K140" s="332"/>
      <c r="L140" s="332"/>
      <c r="M140" s="332"/>
      <c r="N140" s="332"/>
      <c r="O140" s="332"/>
      <c r="P140" s="329"/>
      <c r="Q140" s="332"/>
      <c r="R140" s="332"/>
      <c r="S140" s="329"/>
      <c r="T140" s="332"/>
      <c r="U140" s="332"/>
      <c r="V140" s="332"/>
      <c r="W140" s="332"/>
      <c r="X140" s="332"/>
      <c r="Y140" s="332"/>
      <c r="Z140" s="332"/>
      <c r="AA140" s="332"/>
      <c r="AB140" s="332"/>
      <c r="AC140" s="332"/>
      <c r="AD140" s="332"/>
      <c r="AE140" s="329"/>
      <c r="AF140" s="332"/>
      <c r="AG140" s="332"/>
      <c r="AH140" s="332"/>
      <c r="AI140" s="332"/>
      <c r="AJ140" s="332"/>
      <c r="AK140" s="332"/>
      <c r="AL140" s="327"/>
      <c r="AM140" s="333"/>
      <c r="AN140" s="333"/>
      <c r="AO140" s="443"/>
    </row>
    <row r="141" spans="1:41" x14ac:dyDescent="0.2">
      <c r="A141" s="339"/>
      <c r="B141" s="340"/>
      <c r="C141" s="340"/>
      <c r="D141" s="332"/>
      <c r="E141" s="332"/>
      <c r="F141" s="332"/>
      <c r="G141" s="332"/>
      <c r="H141" s="329"/>
      <c r="I141" s="332"/>
      <c r="J141" s="332"/>
      <c r="K141" s="332"/>
      <c r="L141" s="332"/>
      <c r="M141" s="332"/>
      <c r="N141" s="332"/>
      <c r="O141" s="332"/>
      <c r="P141" s="332"/>
      <c r="Q141" s="332"/>
      <c r="R141" s="332"/>
      <c r="S141" s="329"/>
      <c r="T141" s="332"/>
      <c r="U141" s="332"/>
      <c r="V141" s="332"/>
      <c r="W141" s="332"/>
      <c r="X141" s="332"/>
      <c r="Y141" s="332"/>
      <c r="Z141" s="332"/>
      <c r="AA141" s="332"/>
      <c r="AB141" s="332"/>
      <c r="AC141" s="332"/>
      <c r="AD141" s="332"/>
      <c r="AE141" s="329"/>
      <c r="AF141" s="332"/>
      <c r="AG141" s="332"/>
      <c r="AH141" s="332"/>
      <c r="AI141" s="332"/>
      <c r="AJ141" s="332"/>
      <c r="AK141" s="332"/>
      <c r="AL141" s="327"/>
      <c r="AM141" s="333"/>
      <c r="AN141" s="333"/>
      <c r="AO141" s="443"/>
    </row>
    <row r="142" spans="1:41" x14ac:dyDescent="0.2">
      <c r="A142" s="339"/>
      <c r="B142" s="340"/>
      <c r="C142" s="340"/>
      <c r="D142" s="332"/>
      <c r="E142" s="329"/>
      <c r="F142" s="332"/>
      <c r="G142" s="332"/>
      <c r="H142" s="332"/>
      <c r="I142" s="329"/>
      <c r="J142" s="332"/>
      <c r="K142" s="332"/>
      <c r="L142" s="329"/>
      <c r="M142" s="329"/>
      <c r="N142" s="329"/>
      <c r="O142" s="332"/>
      <c r="P142" s="332"/>
      <c r="Q142" s="332"/>
      <c r="R142" s="332"/>
      <c r="S142" s="332"/>
      <c r="T142" s="329"/>
      <c r="U142" s="332"/>
      <c r="V142" s="329"/>
      <c r="W142" s="329"/>
      <c r="X142" s="329"/>
      <c r="Y142" s="329"/>
      <c r="Z142" s="329"/>
      <c r="AA142" s="329"/>
      <c r="AB142" s="332"/>
      <c r="AC142" s="332"/>
      <c r="AD142" s="332"/>
      <c r="AE142" s="332"/>
      <c r="AF142" s="329"/>
      <c r="AG142" s="332"/>
      <c r="AH142" s="332"/>
      <c r="AI142" s="332"/>
      <c r="AJ142" s="332"/>
      <c r="AK142" s="332"/>
      <c r="AL142" s="327"/>
      <c r="AM142" s="333"/>
      <c r="AN142" s="333"/>
      <c r="AO142" s="443"/>
    </row>
    <row r="143" spans="1:41" x14ac:dyDescent="0.2">
      <c r="A143" s="339"/>
      <c r="B143" s="340"/>
      <c r="C143" s="340"/>
      <c r="D143" s="332"/>
      <c r="E143" s="332"/>
      <c r="F143" s="332"/>
      <c r="G143" s="332"/>
      <c r="H143" s="332"/>
      <c r="I143" s="332"/>
      <c r="J143" s="332"/>
      <c r="K143" s="332"/>
      <c r="L143" s="332"/>
      <c r="M143" s="332"/>
      <c r="N143" s="332"/>
      <c r="O143" s="332"/>
      <c r="P143" s="329"/>
      <c r="Q143" s="332"/>
      <c r="R143" s="332"/>
      <c r="S143" s="332"/>
      <c r="T143" s="332"/>
      <c r="U143" s="332"/>
      <c r="V143" s="332"/>
      <c r="W143" s="332"/>
      <c r="X143" s="332"/>
      <c r="Y143" s="332"/>
      <c r="Z143" s="332"/>
      <c r="AA143" s="332"/>
      <c r="AB143" s="332"/>
      <c r="AC143" s="332"/>
      <c r="AD143" s="332"/>
      <c r="AE143" s="332"/>
      <c r="AF143" s="332"/>
      <c r="AG143" s="332"/>
      <c r="AH143" s="332"/>
      <c r="AI143" s="332"/>
      <c r="AJ143" s="332"/>
      <c r="AK143" s="329"/>
      <c r="AL143" s="327"/>
      <c r="AM143" s="333"/>
      <c r="AN143" s="333"/>
      <c r="AO143" s="443"/>
    </row>
    <row r="144" spans="1:41" x14ac:dyDescent="0.2">
      <c r="A144" s="339"/>
      <c r="B144" s="340"/>
      <c r="C144" s="340"/>
      <c r="D144" s="332"/>
      <c r="E144" s="332"/>
      <c r="F144" s="329"/>
      <c r="G144" s="332"/>
      <c r="H144" s="332"/>
      <c r="I144" s="332"/>
      <c r="J144" s="329"/>
      <c r="K144" s="332"/>
      <c r="L144" s="332"/>
      <c r="M144" s="332"/>
      <c r="N144" s="332"/>
      <c r="O144" s="332"/>
      <c r="P144" s="329"/>
      <c r="Q144" s="332"/>
      <c r="R144" s="332"/>
      <c r="S144" s="332"/>
      <c r="T144" s="332"/>
      <c r="U144" s="332"/>
      <c r="V144" s="329"/>
      <c r="W144" s="332"/>
      <c r="X144" s="332"/>
      <c r="Y144" s="332"/>
      <c r="Z144" s="332"/>
      <c r="AA144" s="329"/>
      <c r="AB144" s="332"/>
      <c r="AC144" s="332"/>
      <c r="AD144" s="332"/>
      <c r="AE144" s="332"/>
      <c r="AF144" s="332"/>
      <c r="AG144" s="332"/>
      <c r="AH144" s="332"/>
      <c r="AI144" s="332"/>
      <c r="AJ144" s="332"/>
      <c r="AK144" s="329"/>
      <c r="AL144" s="327"/>
      <c r="AM144" s="333"/>
      <c r="AN144" s="333"/>
      <c r="AO144" s="443"/>
    </row>
    <row r="145" spans="1:41" x14ac:dyDescent="0.2">
      <c r="A145" s="339"/>
      <c r="B145" s="340"/>
      <c r="C145" s="340"/>
      <c r="D145" s="332"/>
      <c r="E145" s="332"/>
      <c r="F145" s="332"/>
      <c r="G145" s="329"/>
      <c r="H145" s="329"/>
      <c r="I145" s="332"/>
      <c r="J145" s="329"/>
      <c r="K145" s="332"/>
      <c r="L145" s="329"/>
      <c r="M145" s="332"/>
      <c r="N145" s="332"/>
      <c r="O145" s="329"/>
      <c r="P145" s="332"/>
      <c r="Q145" s="332"/>
      <c r="R145" s="332"/>
      <c r="S145" s="332"/>
      <c r="T145" s="332"/>
      <c r="U145" s="332"/>
      <c r="V145" s="332"/>
      <c r="W145" s="329"/>
      <c r="X145" s="332"/>
      <c r="Y145" s="332"/>
      <c r="Z145" s="332"/>
      <c r="AA145" s="332"/>
      <c r="AB145" s="329"/>
      <c r="AC145" s="329"/>
      <c r="AD145" s="332"/>
      <c r="AE145" s="332"/>
      <c r="AF145" s="332"/>
      <c r="AG145" s="329"/>
      <c r="AH145" s="329"/>
      <c r="AI145" s="329"/>
      <c r="AJ145" s="329"/>
      <c r="AK145" s="332"/>
      <c r="AL145" s="327"/>
      <c r="AM145" s="333"/>
      <c r="AN145" s="333"/>
      <c r="AO145" s="443"/>
    </row>
    <row r="146" spans="1:41" x14ac:dyDescent="0.2">
      <c r="A146" s="339"/>
      <c r="B146" s="340"/>
      <c r="C146" s="340"/>
      <c r="D146" s="332"/>
      <c r="E146" s="332"/>
      <c r="F146" s="332"/>
      <c r="G146" s="329"/>
      <c r="H146" s="329"/>
      <c r="I146" s="332"/>
      <c r="J146" s="329"/>
      <c r="K146" s="332"/>
      <c r="L146" s="329"/>
      <c r="M146" s="332"/>
      <c r="N146" s="332"/>
      <c r="O146" s="329"/>
      <c r="P146" s="332"/>
      <c r="Q146" s="332"/>
      <c r="R146" s="332"/>
      <c r="S146" s="332"/>
      <c r="T146" s="332"/>
      <c r="U146" s="332"/>
      <c r="V146" s="332"/>
      <c r="W146" s="329"/>
      <c r="X146" s="332"/>
      <c r="Y146" s="332"/>
      <c r="Z146" s="332"/>
      <c r="AA146" s="332"/>
      <c r="AB146" s="329"/>
      <c r="AC146" s="329"/>
      <c r="AD146" s="332"/>
      <c r="AE146" s="332"/>
      <c r="AF146" s="332"/>
      <c r="AG146" s="329"/>
      <c r="AH146" s="329"/>
      <c r="AI146" s="329"/>
      <c r="AJ146" s="329"/>
      <c r="AK146" s="332"/>
      <c r="AL146" s="327"/>
      <c r="AM146" s="333"/>
      <c r="AN146" s="333"/>
      <c r="AO146" s="443"/>
    </row>
    <row r="147" spans="1:41" x14ac:dyDescent="0.2">
      <c r="A147" s="339"/>
      <c r="B147" s="340"/>
      <c r="C147" s="340"/>
      <c r="D147" s="332"/>
      <c r="E147" s="332"/>
      <c r="F147" s="332"/>
      <c r="G147" s="332"/>
      <c r="H147" s="332"/>
      <c r="I147" s="332"/>
      <c r="J147" s="332"/>
      <c r="K147" s="332"/>
      <c r="L147" s="329"/>
      <c r="M147" s="332"/>
      <c r="N147" s="332"/>
      <c r="O147" s="332"/>
      <c r="P147" s="332"/>
      <c r="Q147" s="332"/>
      <c r="R147" s="329"/>
      <c r="S147" s="332"/>
      <c r="T147" s="329"/>
      <c r="U147" s="332"/>
      <c r="V147" s="329"/>
      <c r="W147" s="332"/>
      <c r="X147" s="332"/>
      <c r="Y147" s="332"/>
      <c r="Z147" s="332"/>
      <c r="AA147" s="332"/>
      <c r="AB147" s="329"/>
      <c r="AC147" s="332"/>
      <c r="AD147" s="329"/>
      <c r="AE147" s="332"/>
      <c r="AF147" s="332"/>
      <c r="AG147" s="329"/>
      <c r="AH147" s="332"/>
      <c r="AI147" s="332"/>
      <c r="AJ147" s="332"/>
      <c r="AK147" s="332"/>
      <c r="AL147" s="327"/>
      <c r="AM147" s="333"/>
      <c r="AN147" s="333"/>
      <c r="AO147" s="444"/>
    </row>
    <row r="148" spans="1:41" x14ac:dyDescent="0.2">
      <c r="A148" s="339"/>
      <c r="B148" s="340"/>
      <c r="C148" s="340"/>
      <c r="D148" s="332"/>
      <c r="E148" s="332"/>
      <c r="F148" s="329"/>
      <c r="G148" s="332"/>
      <c r="H148" s="332"/>
      <c r="I148" s="332"/>
      <c r="J148" s="332"/>
      <c r="K148" s="332"/>
      <c r="L148" s="332"/>
      <c r="M148" s="332"/>
      <c r="N148" s="332"/>
      <c r="O148" s="332"/>
      <c r="P148" s="332"/>
      <c r="Q148" s="332"/>
      <c r="R148" s="332"/>
      <c r="S148" s="332"/>
      <c r="T148" s="332"/>
      <c r="U148" s="332"/>
      <c r="V148" s="332"/>
      <c r="W148" s="332"/>
      <c r="X148" s="332"/>
      <c r="Y148" s="332"/>
      <c r="Z148" s="332"/>
      <c r="AA148" s="332"/>
      <c r="AB148" s="329"/>
      <c r="AC148" s="332"/>
      <c r="AD148" s="332"/>
      <c r="AE148" s="332"/>
      <c r="AF148" s="332"/>
      <c r="AG148" s="332"/>
      <c r="AH148" s="332"/>
      <c r="AI148" s="332"/>
      <c r="AJ148" s="332"/>
      <c r="AK148" s="332"/>
      <c r="AL148" s="327"/>
      <c r="AM148" s="333"/>
      <c r="AN148" s="333"/>
      <c r="AO148" s="443"/>
    </row>
    <row r="149" spans="1:41" x14ac:dyDescent="0.2">
      <c r="A149" s="339"/>
      <c r="B149" s="340"/>
      <c r="C149" s="340"/>
      <c r="D149" s="332"/>
      <c r="E149" s="332"/>
      <c r="F149" s="332"/>
      <c r="G149" s="329"/>
      <c r="H149" s="332"/>
      <c r="I149" s="332"/>
      <c r="J149" s="329"/>
      <c r="K149" s="329"/>
      <c r="L149" s="332"/>
      <c r="M149" s="329"/>
      <c r="N149" s="332"/>
      <c r="O149" s="329"/>
      <c r="P149" s="332"/>
      <c r="Q149" s="329"/>
      <c r="R149" s="329"/>
      <c r="S149" s="332"/>
      <c r="T149" s="329"/>
      <c r="U149" s="332"/>
      <c r="V149" s="332"/>
      <c r="W149" s="332"/>
      <c r="X149" s="332"/>
      <c r="Y149" s="332"/>
      <c r="Z149" s="332"/>
      <c r="AA149" s="332"/>
      <c r="AB149" s="329"/>
      <c r="AC149" s="332"/>
      <c r="AD149" s="332"/>
      <c r="AE149" s="332"/>
      <c r="AF149" s="332"/>
      <c r="AG149" s="329"/>
      <c r="AH149" s="332"/>
      <c r="AI149" s="329"/>
      <c r="AJ149" s="329"/>
      <c r="AK149" s="332"/>
      <c r="AL149" s="327"/>
      <c r="AM149" s="333"/>
      <c r="AN149" s="333"/>
      <c r="AO149" s="443"/>
    </row>
    <row r="150" spans="1:41" x14ac:dyDescent="0.2">
      <c r="A150" s="339"/>
      <c r="B150" s="340"/>
      <c r="C150" s="340"/>
      <c r="D150" s="329"/>
      <c r="E150" s="332"/>
      <c r="F150" s="329"/>
      <c r="G150" s="332"/>
      <c r="H150" s="332"/>
      <c r="I150" s="332"/>
      <c r="J150" s="332"/>
      <c r="K150" s="332"/>
      <c r="L150" s="332"/>
      <c r="M150" s="332"/>
      <c r="N150" s="332"/>
      <c r="O150" s="332"/>
      <c r="P150" s="332"/>
      <c r="Q150" s="332"/>
      <c r="R150" s="332"/>
      <c r="S150" s="332"/>
      <c r="T150" s="332"/>
      <c r="U150" s="332"/>
      <c r="V150" s="332"/>
      <c r="W150" s="332"/>
      <c r="X150" s="332"/>
      <c r="Y150" s="332"/>
      <c r="Z150" s="332"/>
      <c r="AA150" s="332"/>
      <c r="AB150" s="332"/>
      <c r="AC150" s="332"/>
      <c r="AD150" s="332"/>
      <c r="AE150" s="332"/>
      <c r="AF150" s="332"/>
      <c r="AG150" s="332"/>
      <c r="AH150" s="332"/>
      <c r="AI150" s="332"/>
      <c r="AJ150" s="332"/>
      <c r="AK150" s="332"/>
      <c r="AL150" s="327"/>
      <c r="AM150" s="333"/>
      <c r="AN150" s="333"/>
      <c r="AO150" s="443"/>
    </row>
    <row r="151" spans="1:41" x14ac:dyDescent="0.2">
      <c r="A151" s="339"/>
      <c r="B151" s="340"/>
      <c r="C151" s="340"/>
      <c r="D151" s="332"/>
      <c r="E151" s="329"/>
      <c r="F151" s="332"/>
      <c r="G151" s="332"/>
      <c r="H151" s="332"/>
      <c r="I151" s="329"/>
      <c r="J151" s="329"/>
      <c r="K151" s="332"/>
      <c r="L151" s="329"/>
      <c r="M151" s="332"/>
      <c r="N151" s="332"/>
      <c r="O151" s="329"/>
      <c r="P151" s="332"/>
      <c r="Q151" s="332"/>
      <c r="R151" s="332"/>
      <c r="S151" s="332"/>
      <c r="T151" s="329"/>
      <c r="U151" s="329"/>
      <c r="V151" s="332"/>
      <c r="W151" s="332"/>
      <c r="X151" s="332"/>
      <c r="Y151" s="332"/>
      <c r="Z151" s="329"/>
      <c r="AA151" s="329"/>
      <c r="AB151" s="332"/>
      <c r="AC151" s="329"/>
      <c r="AD151" s="329"/>
      <c r="AE151" s="332"/>
      <c r="AF151" s="332"/>
      <c r="AG151" s="332"/>
      <c r="AH151" s="332"/>
      <c r="AI151" s="332"/>
      <c r="AJ151" s="332"/>
      <c r="AK151" s="329"/>
      <c r="AL151" s="327"/>
      <c r="AM151" s="333"/>
      <c r="AN151" s="333"/>
      <c r="AO151" s="444"/>
    </row>
    <row r="152" spans="1:41" x14ac:dyDescent="0.2">
      <c r="A152" s="339"/>
      <c r="B152" s="340"/>
      <c r="C152" s="340"/>
      <c r="D152" s="332"/>
      <c r="E152" s="332"/>
      <c r="F152" s="332"/>
      <c r="G152" s="332"/>
      <c r="H152" s="332"/>
      <c r="I152" s="332"/>
      <c r="J152" s="332"/>
      <c r="K152" s="332"/>
      <c r="L152" s="332"/>
      <c r="M152" s="332"/>
      <c r="N152" s="332"/>
      <c r="O152" s="332"/>
      <c r="P152" s="332"/>
      <c r="Q152" s="329"/>
      <c r="R152" s="332"/>
      <c r="S152" s="332"/>
      <c r="T152" s="332"/>
      <c r="U152" s="329"/>
      <c r="V152" s="332"/>
      <c r="W152" s="332"/>
      <c r="X152" s="332"/>
      <c r="Y152" s="332"/>
      <c r="Z152" s="332"/>
      <c r="AA152" s="332"/>
      <c r="AB152" s="332"/>
      <c r="AC152" s="332"/>
      <c r="AD152" s="332"/>
      <c r="AE152" s="332"/>
      <c r="AF152" s="332"/>
      <c r="AG152" s="332"/>
      <c r="AH152" s="332"/>
      <c r="AI152" s="332"/>
      <c r="AJ152" s="332"/>
      <c r="AK152" s="332"/>
      <c r="AL152" s="327"/>
      <c r="AM152" s="333"/>
      <c r="AN152" s="333"/>
      <c r="AO152" s="443"/>
    </row>
    <row r="153" spans="1:41" x14ac:dyDescent="0.2">
      <c r="A153" s="339"/>
      <c r="B153" s="340"/>
      <c r="C153" s="340"/>
      <c r="D153" s="332"/>
      <c r="E153" s="332"/>
      <c r="F153" s="332"/>
      <c r="G153" s="332"/>
      <c r="H153" s="332"/>
      <c r="I153" s="332"/>
      <c r="J153" s="332"/>
      <c r="K153" s="332"/>
      <c r="L153" s="332"/>
      <c r="M153" s="332"/>
      <c r="N153" s="332"/>
      <c r="O153" s="332"/>
      <c r="P153" s="332"/>
      <c r="Q153" s="329"/>
      <c r="R153" s="332"/>
      <c r="S153" s="332"/>
      <c r="T153" s="332"/>
      <c r="U153" s="329"/>
      <c r="V153" s="332"/>
      <c r="W153" s="332"/>
      <c r="X153" s="332"/>
      <c r="Y153" s="332"/>
      <c r="Z153" s="332"/>
      <c r="AA153" s="332"/>
      <c r="AB153" s="332"/>
      <c r="AC153" s="332"/>
      <c r="AD153" s="332"/>
      <c r="AE153" s="332"/>
      <c r="AF153" s="332"/>
      <c r="AG153" s="332"/>
      <c r="AH153" s="332"/>
      <c r="AI153" s="332"/>
      <c r="AJ153" s="332"/>
      <c r="AK153" s="332"/>
      <c r="AL153" s="327"/>
      <c r="AM153" s="333"/>
      <c r="AN153" s="333"/>
      <c r="AO153" s="443"/>
    </row>
    <row r="154" spans="1:41" x14ac:dyDescent="0.2">
      <c r="A154" s="339"/>
      <c r="B154" s="340"/>
      <c r="C154" s="340"/>
      <c r="D154" s="332"/>
      <c r="E154" s="332"/>
      <c r="F154" s="332"/>
      <c r="G154" s="332"/>
      <c r="H154" s="332"/>
      <c r="I154" s="332"/>
      <c r="J154" s="332"/>
      <c r="K154" s="332"/>
      <c r="L154" s="332"/>
      <c r="M154" s="332"/>
      <c r="N154" s="332"/>
      <c r="O154" s="332"/>
      <c r="P154" s="332"/>
      <c r="Q154" s="329"/>
      <c r="R154" s="332"/>
      <c r="S154" s="332"/>
      <c r="T154" s="332"/>
      <c r="U154" s="329"/>
      <c r="V154" s="332"/>
      <c r="W154" s="332"/>
      <c r="X154" s="332"/>
      <c r="Y154" s="332"/>
      <c r="Z154" s="332"/>
      <c r="AA154" s="332"/>
      <c r="AB154" s="332"/>
      <c r="AC154" s="332"/>
      <c r="AD154" s="332"/>
      <c r="AE154" s="332"/>
      <c r="AF154" s="332"/>
      <c r="AG154" s="332"/>
      <c r="AH154" s="332"/>
      <c r="AI154" s="332"/>
      <c r="AJ154" s="332"/>
      <c r="AK154" s="332"/>
      <c r="AL154" s="327"/>
      <c r="AM154" s="333"/>
      <c r="AN154" s="333"/>
      <c r="AO154" s="443"/>
    </row>
    <row r="155" spans="1:41" x14ac:dyDescent="0.2">
      <c r="A155" s="339"/>
      <c r="B155" s="340"/>
      <c r="C155" s="340"/>
      <c r="D155" s="332"/>
      <c r="E155" s="332"/>
      <c r="F155" s="332"/>
      <c r="G155" s="332"/>
      <c r="H155" s="332"/>
      <c r="I155" s="332"/>
      <c r="J155" s="332"/>
      <c r="K155" s="332"/>
      <c r="L155" s="332"/>
      <c r="M155" s="332"/>
      <c r="N155" s="332"/>
      <c r="O155" s="332"/>
      <c r="P155" s="332"/>
      <c r="Q155" s="332"/>
      <c r="R155" s="332"/>
      <c r="S155" s="332"/>
      <c r="T155" s="332"/>
      <c r="U155" s="329"/>
      <c r="V155" s="332"/>
      <c r="W155" s="332"/>
      <c r="X155" s="332"/>
      <c r="Y155" s="332"/>
      <c r="Z155" s="332"/>
      <c r="AA155" s="332"/>
      <c r="AB155" s="332"/>
      <c r="AC155" s="332"/>
      <c r="AD155" s="332"/>
      <c r="AE155" s="329"/>
      <c r="AF155" s="332"/>
      <c r="AG155" s="332"/>
      <c r="AH155" s="332"/>
      <c r="AI155" s="332"/>
      <c r="AJ155" s="332"/>
      <c r="AK155" s="332"/>
      <c r="AL155" s="327"/>
      <c r="AM155" s="333"/>
      <c r="AN155" s="333"/>
      <c r="AO155" s="443"/>
    </row>
    <row r="156" spans="1:41" x14ac:dyDescent="0.2">
      <c r="A156" s="339"/>
      <c r="B156" s="340"/>
      <c r="C156" s="340"/>
      <c r="D156" s="332"/>
      <c r="E156" s="332"/>
      <c r="F156" s="332"/>
      <c r="G156" s="332"/>
      <c r="H156" s="332"/>
      <c r="I156" s="332"/>
      <c r="J156" s="332"/>
      <c r="K156" s="332"/>
      <c r="L156" s="332"/>
      <c r="M156" s="332"/>
      <c r="N156" s="332"/>
      <c r="O156" s="332"/>
      <c r="P156" s="332"/>
      <c r="Q156" s="329"/>
      <c r="R156" s="332"/>
      <c r="S156" s="332"/>
      <c r="T156" s="332"/>
      <c r="U156" s="332"/>
      <c r="V156" s="332"/>
      <c r="W156" s="332"/>
      <c r="X156" s="332"/>
      <c r="Y156" s="332"/>
      <c r="Z156" s="332"/>
      <c r="AA156" s="332"/>
      <c r="AB156" s="332"/>
      <c r="AC156" s="332"/>
      <c r="AD156" s="332"/>
      <c r="AE156" s="332"/>
      <c r="AF156" s="332"/>
      <c r="AG156" s="332"/>
      <c r="AH156" s="332"/>
      <c r="AI156" s="332"/>
      <c r="AJ156" s="332"/>
      <c r="AK156" s="332"/>
      <c r="AL156" s="327"/>
      <c r="AM156" s="333"/>
      <c r="AN156" s="333"/>
      <c r="AO156" s="443"/>
    </row>
    <row r="157" spans="1:41" x14ac:dyDescent="0.2">
      <c r="A157" s="339"/>
      <c r="B157" s="340"/>
      <c r="C157" s="340"/>
      <c r="D157" s="329"/>
      <c r="E157" s="332"/>
      <c r="F157" s="329"/>
      <c r="G157" s="332"/>
      <c r="H157" s="332"/>
      <c r="I157" s="329"/>
      <c r="J157" s="329"/>
      <c r="K157" s="329"/>
      <c r="L157" s="332"/>
      <c r="M157" s="329"/>
      <c r="N157" s="329"/>
      <c r="O157" s="332"/>
      <c r="P157" s="332"/>
      <c r="Q157" s="332"/>
      <c r="R157" s="332"/>
      <c r="S157" s="332"/>
      <c r="T157" s="332"/>
      <c r="U157" s="332"/>
      <c r="V157" s="329"/>
      <c r="W157" s="332"/>
      <c r="X157" s="332"/>
      <c r="Y157" s="329"/>
      <c r="Z157" s="332"/>
      <c r="AA157" s="332"/>
      <c r="AB157" s="332"/>
      <c r="AC157" s="332"/>
      <c r="AD157" s="332"/>
      <c r="AE157" s="332"/>
      <c r="AF157" s="329"/>
      <c r="AG157" s="332"/>
      <c r="AH157" s="332"/>
      <c r="AI157" s="332"/>
      <c r="AJ157" s="329"/>
      <c r="AK157" s="332"/>
      <c r="AL157" s="327"/>
      <c r="AM157" s="333"/>
      <c r="AN157" s="333"/>
      <c r="AO157" s="443"/>
    </row>
    <row r="158" spans="1:41" x14ac:dyDescent="0.2">
      <c r="A158" s="339"/>
      <c r="B158" s="340"/>
      <c r="C158" s="340"/>
      <c r="D158" s="332"/>
      <c r="E158" s="329"/>
      <c r="F158" s="332"/>
      <c r="G158" s="329"/>
      <c r="H158" s="329"/>
      <c r="I158" s="332"/>
      <c r="J158" s="329"/>
      <c r="K158" s="332"/>
      <c r="L158" s="332"/>
      <c r="M158" s="332"/>
      <c r="N158" s="332"/>
      <c r="O158" s="329"/>
      <c r="P158" s="332"/>
      <c r="Q158" s="329"/>
      <c r="R158" s="332"/>
      <c r="S158" s="332"/>
      <c r="T158" s="332"/>
      <c r="U158" s="329"/>
      <c r="V158" s="332"/>
      <c r="W158" s="332"/>
      <c r="X158" s="332"/>
      <c r="Y158" s="332"/>
      <c r="Z158" s="329"/>
      <c r="AA158" s="332"/>
      <c r="AB158" s="332"/>
      <c r="AC158" s="329"/>
      <c r="AD158" s="329"/>
      <c r="AE158" s="332"/>
      <c r="AF158" s="332"/>
      <c r="AG158" s="329"/>
      <c r="AH158" s="329"/>
      <c r="AI158" s="329"/>
      <c r="AJ158" s="332"/>
      <c r="AK158" s="332"/>
      <c r="AL158" s="327"/>
      <c r="AM158" s="333"/>
      <c r="AN158" s="333"/>
      <c r="AO158" s="444"/>
    </row>
    <row r="159" spans="1:41" x14ac:dyDescent="0.2">
      <c r="A159" s="339"/>
      <c r="B159" s="340"/>
      <c r="C159" s="340"/>
      <c r="D159" s="332"/>
      <c r="E159" s="329"/>
      <c r="F159" s="332"/>
      <c r="G159" s="329"/>
      <c r="H159" s="332"/>
      <c r="I159" s="332"/>
      <c r="J159" s="329"/>
      <c r="K159" s="332"/>
      <c r="L159" s="332"/>
      <c r="M159" s="332"/>
      <c r="N159" s="332"/>
      <c r="O159" s="332"/>
      <c r="P159" s="332"/>
      <c r="Q159" s="329"/>
      <c r="R159" s="332"/>
      <c r="S159" s="332"/>
      <c r="T159" s="332"/>
      <c r="U159" s="329"/>
      <c r="V159" s="332"/>
      <c r="W159" s="332"/>
      <c r="X159" s="332"/>
      <c r="Y159" s="332"/>
      <c r="Z159" s="329"/>
      <c r="AA159" s="332"/>
      <c r="AB159" s="332"/>
      <c r="AC159" s="329"/>
      <c r="AD159" s="332"/>
      <c r="AE159" s="332"/>
      <c r="AF159" s="332"/>
      <c r="AG159" s="329"/>
      <c r="AH159" s="329"/>
      <c r="AI159" s="332"/>
      <c r="AJ159" s="332"/>
      <c r="AK159" s="332"/>
      <c r="AL159" s="327"/>
      <c r="AM159" s="333"/>
      <c r="AN159" s="333"/>
      <c r="AO159" s="443"/>
    </row>
    <row r="160" spans="1:41" x14ac:dyDescent="0.2">
      <c r="A160" s="339"/>
      <c r="B160" s="340"/>
      <c r="C160" s="340"/>
      <c r="D160" s="332"/>
      <c r="E160" s="332"/>
      <c r="F160" s="329"/>
      <c r="G160" s="332"/>
      <c r="H160" s="329"/>
      <c r="I160" s="329"/>
      <c r="J160" s="329"/>
      <c r="K160" s="329"/>
      <c r="L160" s="329"/>
      <c r="M160" s="329"/>
      <c r="N160" s="329"/>
      <c r="O160" s="329"/>
      <c r="P160" s="332"/>
      <c r="Q160" s="332"/>
      <c r="R160" s="329"/>
      <c r="S160" s="332"/>
      <c r="T160" s="332"/>
      <c r="U160" s="332"/>
      <c r="V160" s="332"/>
      <c r="W160" s="329"/>
      <c r="X160" s="332"/>
      <c r="Y160" s="329"/>
      <c r="Z160" s="332"/>
      <c r="AA160" s="332"/>
      <c r="AB160" s="332"/>
      <c r="AC160" s="332"/>
      <c r="AD160" s="329"/>
      <c r="AE160" s="332"/>
      <c r="AF160" s="332"/>
      <c r="AG160" s="332"/>
      <c r="AH160" s="332"/>
      <c r="AI160" s="332"/>
      <c r="AJ160" s="332"/>
      <c r="AK160" s="329"/>
      <c r="AL160" s="327"/>
      <c r="AM160" s="333"/>
      <c r="AN160" s="333"/>
      <c r="AO160" s="444"/>
    </row>
    <row r="161" spans="1:41" x14ac:dyDescent="0.2">
      <c r="A161" s="339"/>
      <c r="B161" s="340"/>
      <c r="C161" s="340"/>
      <c r="D161" s="332"/>
      <c r="E161" s="329"/>
      <c r="F161" s="332"/>
      <c r="G161" s="332"/>
      <c r="H161" s="332"/>
      <c r="I161" s="332"/>
      <c r="J161" s="332"/>
      <c r="K161" s="332"/>
      <c r="L161" s="332"/>
      <c r="M161" s="332"/>
      <c r="N161" s="329"/>
      <c r="O161" s="332"/>
      <c r="P161" s="332"/>
      <c r="Q161" s="332"/>
      <c r="R161" s="332"/>
      <c r="S161" s="332"/>
      <c r="T161" s="332"/>
      <c r="U161" s="329"/>
      <c r="V161" s="329"/>
      <c r="W161" s="329"/>
      <c r="X161" s="329"/>
      <c r="Y161" s="329"/>
      <c r="Z161" s="329"/>
      <c r="AA161" s="329"/>
      <c r="AB161" s="332"/>
      <c r="AC161" s="332"/>
      <c r="AD161" s="329"/>
      <c r="AE161" s="332"/>
      <c r="AF161" s="329"/>
      <c r="AG161" s="332"/>
      <c r="AH161" s="332"/>
      <c r="AI161" s="332"/>
      <c r="AJ161" s="332"/>
      <c r="AK161" s="332"/>
      <c r="AL161" s="327"/>
      <c r="AM161" s="333"/>
      <c r="AN161" s="333"/>
      <c r="AO161" s="444"/>
    </row>
    <row r="162" spans="1:41" x14ac:dyDescent="0.2">
      <c r="A162" s="339"/>
      <c r="B162" s="340"/>
      <c r="C162" s="340"/>
      <c r="D162" s="332"/>
      <c r="E162" s="332"/>
      <c r="F162" s="332"/>
      <c r="G162" s="332"/>
      <c r="H162" s="332"/>
      <c r="I162" s="332"/>
      <c r="J162" s="329"/>
      <c r="K162" s="332"/>
      <c r="L162" s="329"/>
      <c r="M162" s="332"/>
      <c r="N162" s="332"/>
      <c r="O162" s="332"/>
      <c r="P162" s="332"/>
      <c r="Q162" s="329"/>
      <c r="R162" s="332"/>
      <c r="S162" s="332"/>
      <c r="T162" s="332"/>
      <c r="U162" s="332"/>
      <c r="V162" s="332"/>
      <c r="W162" s="332"/>
      <c r="X162" s="332"/>
      <c r="Y162" s="332"/>
      <c r="Z162" s="332"/>
      <c r="AA162" s="332"/>
      <c r="AB162" s="332"/>
      <c r="AC162" s="332"/>
      <c r="AD162" s="332"/>
      <c r="AE162" s="329"/>
      <c r="AF162" s="332"/>
      <c r="AG162" s="332"/>
      <c r="AH162" s="332"/>
      <c r="AI162" s="332"/>
      <c r="AJ162" s="332"/>
      <c r="AK162" s="332"/>
      <c r="AL162" s="327"/>
      <c r="AM162" s="333"/>
      <c r="AN162" s="333"/>
      <c r="AO162" s="443"/>
    </row>
    <row r="163" spans="1:41" x14ac:dyDescent="0.2">
      <c r="A163" s="339"/>
      <c r="B163" s="340"/>
      <c r="C163" s="340"/>
      <c r="D163" s="332"/>
      <c r="E163" s="332"/>
      <c r="F163" s="332"/>
      <c r="G163" s="332"/>
      <c r="H163" s="332"/>
      <c r="I163" s="332"/>
      <c r="J163" s="332"/>
      <c r="K163" s="332"/>
      <c r="L163" s="332"/>
      <c r="M163" s="332"/>
      <c r="N163" s="332"/>
      <c r="O163" s="329"/>
      <c r="P163" s="332"/>
      <c r="Q163" s="332"/>
      <c r="R163" s="332"/>
      <c r="S163" s="332"/>
      <c r="T163" s="329"/>
      <c r="U163" s="332"/>
      <c r="V163" s="332"/>
      <c r="W163" s="332"/>
      <c r="X163" s="332"/>
      <c r="Y163" s="329"/>
      <c r="Z163" s="332"/>
      <c r="AA163" s="332"/>
      <c r="AB163" s="329"/>
      <c r="AC163" s="332"/>
      <c r="AD163" s="332"/>
      <c r="AE163" s="332"/>
      <c r="AF163" s="332"/>
      <c r="AG163" s="332"/>
      <c r="AH163" s="332"/>
      <c r="AI163" s="332"/>
      <c r="AJ163" s="332"/>
      <c r="AK163" s="332"/>
      <c r="AL163" s="327"/>
      <c r="AM163" s="333"/>
      <c r="AN163" s="333"/>
      <c r="AO163" s="443"/>
    </row>
    <row r="164" spans="1:41" x14ac:dyDescent="0.2">
      <c r="A164" s="339"/>
      <c r="B164" s="340"/>
      <c r="C164" s="340"/>
      <c r="D164" s="329"/>
      <c r="E164" s="332"/>
      <c r="F164" s="332"/>
      <c r="G164" s="329"/>
      <c r="H164" s="332"/>
      <c r="I164" s="332"/>
      <c r="J164" s="332"/>
      <c r="K164" s="332"/>
      <c r="L164" s="332"/>
      <c r="M164" s="332"/>
      <c r="N164" s="332"/>
      <c r="O164" s="332"/>
      <c r="P164" s="332"/>
      <c r="Q164" s="332"/>
      <c r="R164" s="332"/>
      <c r="S164" s="332"/>
      <c r="T164" s="332"/>
      <c r="U164" s="329"/>
      <c r="V164" s="332"/>
      <c r="W164" s="332"/>
      <c r="X164" s="332"/>
      <c r="Y164" s="332"/>
      <c r="Z164" s="332"/>
      <c r="AA164" s="332"/>
      <c r="AB164" s="332"/>
      <c r="AC164" s="329"/>
      <c r="AD164" s="332"/>
      <c r="AE164" s="332"/>
      <c r="AF164" s="332"/>
      <c r="AG164" s="332"/>
      <c r="AH164" s="332"/>
      <c r="AI164" s="329"/>
      <c r="AJ164" s="329"/>
      <c r="AK164" s="332"/>
      <c r="AL164" s="327"/>
      <c r="AM164" s="333"/>
      <c r="AN164" s="333"/>
      <c r="AO164" s="443"/>
    </row>
    <row r="165" spans="1:41" x14ac:dyDescent="0.2">
      <c r="A165" s="339"/>
      <c r="B165" s="340"/>
      <c r="C165" s="340"/>
      <c r="D165" s="332"/>
      <c r="E165" s="332"/>
      <c r="F165" s="332"/>
      <c r="G165" s="329"/>
      <c r="H165" s="332"/>
      <c r="I165" s="332"/>
      <c r="J165" s="329"/>
      <c r="K165" s="332"/>
      <c r="L165" s="329"/>
      <c r="M165" s="332"/>
      <c r="N165" s="332"/>
      <c r="O165" s="332"/>
      <c r="P165" s="332"/>
      <c r="Q165" s="332"/>
      <c r="R165" s="332"/>
      <c r="S165" s="332"/>
      <c r="T165" s="332"/>
      <c r="U165" s="329"/>
      <c r="V165" s="332"/>
      <c r="W165" s="332"/>
      <c r="X165" s="332"/>
      <c r="Y165" s="332"/>
      <c r="Z165" s="332"/>
      <c r="AA165" s="332"/>
      <c r="AB165" s="332"/>
      <c r="AC165" s="329"/>
      <c r="AD165" s="332"/>
      <c r="AE165" s="332"/>
      <c r="AF165" s="332"/>
      <c r="AG165" s="332"/>
      <c r="AH165" s="329"/>
      <c r="AI165" s="329"/>
      <c r="AJ165" s="329"/>
      <c r="AK165" s="332"/>
      <c r="AL165" s="327"/>
      <c r="AM165" s="333"/>
      <c r="AN165" s="333"/>
      <c r="AO165" s="443"/>
    </row>
    <row r="166" spans="1:41" x14ac:dyDescent="0.2">
      <c r="A166" s="339"/>
      <c r="B166" s="340"/>
      <c r="C166" s="340"/>
      <c r="D166" s="332"/>
      <c r="E166" s="332"/>
      <c r="F166" s="332"/>
      <c r="G166" s="332"/>
      <c r="H166" s="332"/>
      <c r="I166" s="332"/>
      <c r="J166" s="332"/>
      <c r="K166" s="332"/>
      <c r="L166" s="332"/>
      <c r="M166" s="332"/>
      <c r="N166" s="332"/>
      <c r="O166" s="332"/>
      <c r="P166" s="332"/>
      <c r="Q166" s="332"/>
      <c r="R166" s="332"/>
      <c r="S166" s="332"/>
      <c r="T166" s="332"/>
      <c r="U166" s="332"/>
      <c r="V166" s="332"/>
      <c r="W166" s="332"/>
      <c r="X166" s="332"/>
      <c r="Y166" s="332"/>
      <c r="Z166" s="332"/>
      <c r="AA166" s="332"/>
      <c r="AB166" s="332"/>
      <c r="AC166" s="332"/>
      <c r="AD166" s="332"/>
      <c r="AE166" s="332"/>
      <c r="AF166" s="332"/>
      <c r="AG166" s="332"/>
      <c r="AH166" s="332"/>
      <c r="AI166" s="332"/>
      <c r="AJ166" s="332"/>
      <c r="AK166" s="332"/>
      <c r="AL166" s="327"/>
      <c r="AM166" s="333"/>
      <c r="AN166" s="333"/>
      <c r="AO166" s="443"/>
    </row>
    <row r="167" spans="1:41" x14ac:dyDescent="0.2">
      <c r="A167" s="339"/>
      <c r="B167" s="340"/>
      <c r="C167" s="340"/>
      <c r="D167" s="329"/>
      <c r="E167" s="332"/>
      <c r="F167" s="329"/>
      <c r="G167" s="332"/>
      <c r="H167" s="332"/>
      <c r="I167" s="332"/>
      <c r="J167" s="332"/>
      <c r="K167" s="332"/>
      <c r="L167" s="332"/>
      <c r="M167" s="332"/>
      <c r="N167" s="332"/>
      <c r="O167" s="332"/>
      <c r="P167" s="332"/>
      <c r="Q167" s="329"/>
      <c r="R167" s="332"/>
      <c r="S167" s="332"/>
      <c r="T167" s="329"/>
      <c r="U167" s="332"/>
      <c r="V167" s="332"/>
      <c r="W167" s="332"/>
      <c r="X167" s="332"/>
      <c r="Y167" s="332"/>
      <c r="Z167" s="332"/>
      <c r="AA167" s="332"/>
      <c r="AB167" s="329"/>
      <c r="AC167" s="332"/>
      <c r="AD167" s="332"/>
      <c r="AE167" s="332"/>
      <c r="AF167" s="332"/>
      <c r="AG167" s="329"/>
      <c r="AH167" s="332"/>
      <c r="AI167" s="332"/>
      <c r="AJ167" s="332"/>
      <c r="AK167" s="332"/>
      <c r="AL167" s="327"/>
      <c r="AM167" s="333"/>
      <c r="AN167" s="333"/>
      <c r="AO167" s="443"/>
    </row>
    <row r="168" spans="1:41" x14ac:dyDescent="0.2">
      <c r="A168" s="339"/>
      <c r="B168" s="340"/>
      <c r="C168" s="340"/>
      <c r="D168" s="329"/>
      <c r="E168" s="332"/>
      <c r="F168" s="329"/>
      <c r="G168" s="332"/>
      <c r="H168" s="332"/>
      <c r="I168" s="329"/>
      <c r="J168" s="332"/>
      <c r="K168" s="332"/>
      <c r="L168" s="329"/>
      <c r="M168" s="332"/>
      <c r="N168" s="332"/>
      <c r="O168" s="332"/>
      <c r="P168" s="332"/>
      <c r="Q168" s="332"/>
      <c r="R168" s="329"/>
      <c r="S168" s="332"/>
      <c r="T168" s="332"/>
      <c r="U168" s="332"/>
      <c r="V168" s="329"/>
      <c r="W168" s="329"/>
      <c r="X168" s="329"/>
      <c r="Y168" s="329"/>
      <c r="Z168" s="329"/>
      <c r="AA168" s="332"/>
      <c r="AB168" s="332"/>
      <c r="AC168" s="332"/>
      <c r="AD168" s="329"/>
      <c r="AE168" s="332"/>
      <c r="AF168" s="329"/>
      <c r="AG168" s="332"/>
      <c r="AH168" s="332"/>
      <c r="AI168" s="332"/>
      <c r="AJ168" s="329"/>
      <c r="AK168" s="332"/>
      <c r="AL168" s="327"/>
      <c r="AM168" s="333"/>
      <c r="AN168" s="333"/>
      <c r="AO168" s="444"/>
    </row>
    <row r="169" spans="1:41" x14ac:dyDescent="0.2">
      <c r="A169" s="339"/>
      <c r="B169" s="340"/>
      <c r="C169" s="340"/>
      <c r="D169" s="329"/>
      <c r="E169" s="332"/>
      <c r="F169" s="329"/>
      <c r="G169" s="332"/>
      <c r="H169" s="332"/>
      <c r="I169" s="329"/>
      <c r="J169" s="332"/>
      <c r="K169" s="332"/>
      <c r="L169" s="332"/>
      <c r="M169" s="332"/>
      <c r="N169" s="332"/>
      <c r="O169" s="332"/>
      <c r="P169" s="332"/>
      <c r="Q169" s="332"/>
      <c r="R169" s="332"/>
      <c r="S169" s="332"/>
      <c r="T169" s="332"/>
      <c r="U169" s="332"/>
      <c r="V169" s="332"/>
      <c r="W169" s="329"/>
      <c r="X169" s="329"/>
      <c r="Y169" s="329"/>
      <c r="Z169" s="329"/>
      <c r="AA169" s="332"/>
      <c r="AB169" s="332"/>
      <c r="AC169" s="332"/>
      <c r="AD169" s="329"/>
      <c r="AE169" s="332"/>
      <c r="AF169" s="329"/>
      <c r="AG169" s="332"/>
      <c r="AH169" s="332"/>
      <c r="AI169" s="332"/>
      <c r="AJ169" s="329"/>
      <c r="AK169" s="332"/>
      <c r="AL169" s="327"/>
      <c r="AM169" s="333"/>
      <c r="AN169" s="333"/>
      <c r="AO169" s="444"/>
    </row>
    <row r="170" spans="1:41" x14ac:dyDescent="0.2">
      <c r="A170" s="339"/>
      <c r="B170" s="340"/>
      <c r="C170" s="340"/>
      <c r="D170" s="332"/>
      <c r="E170" s="332"/>
      <c r="F170" s="332"/>
      <c r="G170" s="332"/>
      <c r="H170" s="332"/>
      <c r="I170" s="332"/>
      <c r="J170" s="332"/>
      <c r="K170" s="332"/>
      <c r="L170" s="332"/>
      <c r="M170" s="332"/>
      <c r="N170" s="329"/>
      <c r="O170" s="332"/>
      <c r="P170" s="329"/>
      <c r="Q170" s="332"/>
      <c r="R170" s="332"/>
      <c r="S170" s="329"/>
      <c r="T170" s="332"/>
      <c r="U170" s="332"/>
      <c r="V170" s="332"/>
      <c r="W170" s="332"/>
      <c r="X170" s="332"/>
      <c r="Y170" s="332"/>
      <c r="Z170" s="332"/>
      <c r="AA170" s="332"/>
      <c r="AB170" s="332"/>
      <c r="AC170" s="332"/>
      <c r="AD170" s="332"/>
      <c r="AE170" s="329"/>
      <c r="AF170" s="332"/>
      <c r="AG170" s="332"/>
      <c r="AH170" s="332"/>
      <c r="AI170" s="332"/>
      <c r="AJ170" s="332"/>
      <c r="AK170" s="332"/>
      <c r="AL170" s="327"/>
      <c r="AM170" s="333"/>
      <c r="AN170" s="333"/>
      <c r="AO170" s="443"/>
    </row>
    <row r="171" spans="1:41" x14ac:dyDescent="0.2">
      <c r="A171" s="339"/>
      <c r="B171" s="340"/>
      <c r="C171" s="340"/>
      <c r="D171" s="329"/>
      <c r="E171" s="332"/>
      <c r="F171" s="332"/>
      <c r="G171" s="329"/>
      <c r="H171" s="332"/>
      <c r="I171" s="332"/>
      <c r="J171" s="332"/>
      <c r="K171" s="332"/>
      <c r="L171" s="332"/>
      <c r="M171" s="332"/>
      <c r="N171" s="332"/>
      <c r="O171" s="332"/>
      <c r="P171" s="332"/>
      <c r="Q171" s="332"/>
      <c r="R171" s="329"/>
      <c r="S171" s="329"/>
      <c r="T171" s="332"/>
      <c r="U171" s="332"/>
      <c r="V171" s="332"/>
      <c r="W171" s="332"/>
      <c r="X171" s="332"/>
      <c r="Y171" s="332"/>
      <c r="Z171" s="332"/>
      <c r="AA171" s="332"/>
      <c r="AB171" s="332"/>
      <c r="AC171" s="332"/>
      <c r="AD171" s="332"/>
      <c r="AE171" s="332"/>
      <c r="AF171" s="332"/>
      <c r="AG171" s="332"/>
      <c r="AH171" s="329"/>
      <c r="AI171" s="329"/>
      <c r="AJ171" s="329"/>
      <c r="AK171" s="332"/>
      <c r="AL171" s="327"/>
      <c r="AM171" s="333"/>
      <c r="AN171" s="333"/>
      <c r="AO171" s="443"/>
    </row>
    <row r="172" spans="1:41" x14ac:dyDescent="0.2">
      <c r="A172" s="339"/>
      <c r="B172" s="340"/>
      <c r="C172" s="340"/>
      <c r="D172" s="332"/>
      <c r="E172" s="332"/>
      <c r="F172" s="332"/>
      <c r="G172" s="329"/>
      <c r="H172" s="332"/>
      <c r="I172" s="332"/>
      <c r="J172" s="332"/>
      <c r="K172" s="332"/>
      <c r="L172" s="332"/>
      <c r="M172" s="332"/>
      <c r="N172" s="332"/>
      <c r="O172" s="332"/>
      <c r="P172" s="332"/>
      <c r="Q172" s="332"/>
      <c r="R172" s="329"/>
      <c r="S172" s="332"/>
      <c r="T172" s="332"/>
      <c r="U172" s="332"/>
      <c r="V172" s="332"/>
      <c r="W172" s="332"/>
      <c r="X172" s="332"/>
      <c r="Y172" s="332"/>
      <c r="Z172" s="332"/>
      <c r="AA172" s="332"/>
      <c r="AB172" s="332"/>
      <c r="AC172" s="329"/>
      <c r="AD172" s="332"/>
      <c r="AE172" s="332"/>
      <c r="AF172" s="332"/>
      <c r="AG172" s="332"/>
      <c r="AH172" s="332"/>
      <c r="AI172" s="329"/>
      <c r="AJ172" s="332"/>
      <c r="AK172" s="332"/>
      <c r="AL172" s="327"/>
      <c r="AM172" s="333"/>
      <c r="AN172" s="333"/>
      <c r="AO172" s="443"/>
    </row>
    <row r="173" spans="1:41" x14ac:dyDescent="0.2">
      <c r="A173" s="339"/>
      <c r="B173" s="340"/>
      <c r="C173" s="340"/>
      <c r="D173" s="332"/>
      <c r="E173" s="332"/>
      <c r="F173" s="332"/>
      <c r="G173" s="332"/>
      <c r="H173" s="332"/>
      <c r="I173" s="332"/>
      <c r="J173" s="332"/>
      <c r="K173" s="332"/>
      <c r="L173" s="332"/>
      <c r="M173" s="332"/>
      <c r="N173" s="332"/>
      <c r="O173" s="332"/>
      <c r="P173" s="332"/>
      <c r="Q173" s="332"/>
      <c r="R173" s="332"/>
      <c r="S173" s="332"/>
      <c r="T173" s="332"/>
      <c r="U173" s="332"/>
      <c r="V173" s="332"/>
      <c r="W173" s="332"/>
      <c r="X173" s="332"/>
      <c r="Y173" s="332"/>
      <c r="Z173" s="332"/>
      <c r="AA173" s="332"/>
      <c r="AB173" s="332"/>
      <c r="AC173" s="332"/>
      <c r="AD173" s="332"/>
      <c r="AE173" s="332"/>
      <c r="AF173" s="332"/>
      <c r="AG173" s="332"/>
      <c r="AH173" s="332"/>
      <c r="AI173" s="332"/>
      <c r="AJ173" s="332"/>
      <c r="AK173" s="332"/>
      <c r="AL173" s="327"/>
      <c r="AM173" s="333"/>
      <c r="AN173" s="333"/>
      <c r="AO173" s="443"/>
    </row>
    <row r="174" spans="1:41" x14ac:dyDescent="0.2">
      <c r="A174" s="339"/>
      <c r="B174" s="340"/>
      <c r="C174" s="340"/>
      <c r="D174" s="332"/>
      <c r="E174" s="332"/>
      <c r="F174" s="332"/>
      <c r="G174" s="332"/>
      <c r="H174" s="332"/>
      <c r="I174" s="332"/>
      <c r="J174" s="332"/>
      <c r="K174" s="332"/>
      <c r="L174" s="332"/>
      <c r="M174" s="332"/>
      <c r="N174" s="332"/>
      <c r="O174" s="332"/>
      <c r="P174" s="329"/>
      <c r="Q174" s="332"/>
      <c r="R174" s="332"/>
      <c r="S174" s="332"/>
      <c r="T174" s="332"/>
      <c r="U174" s="332"/>
      <c r="V174" s="332"/>
      <c r="W174" s="332"/>
      <c r="X174" s="332"/>
      <c r="Y174" s="332"/>
      <c r="Z174" s="332"/>
      <c r="AA174" s="332"/>
      <c r="AB174" s="332"/>
      <c r="AC174" s="332"/>
      <c r="AD174" s="332"/>
      <c r="AE174" s="332"/>
      <c r="AF174" s="332"/>
      <c r="AG174" s="332"/>
      <c r="AH174" s="332"/>
      <c r="AI174" s="332"/>
      <c r="AJ174" s="332"/>
      <c r="AK174" s="332"/>
      <c r="AL174" s="327"/>
      <c r="AM174" s="333"/>
      <c r="AN174" s="333"/>
      <c r="AO174" s="443"/>
    </row>
    <row r="175" spans="1:41" x14ac:dyDescent="0.2">
      <c r="A175" s="339"/>
      <c r="B175" s="340"/>
      <c r="C175" s="340"/>
      <c r="D175" s="332"/>
      <c r="E175" s="332"/>
      <c r="F175" s="332"/>
      <c r="G175" s="332"/>
      <c r="H175" s="332"/>
      <c r="I175" s="332"/>
      <c r="J175" s="332"/>
      <c r="K175" s="332"/>
      <c r="L175" s="332"/>
      <c r="M175" s="332"/>
      <c r="N175" s="332"/>
      <c r="O175" s="332"/>
      <c r="P175" s="329"/>
      <c r="Q175" s="332"/>
      <c r="R175" s="332"/>
      <c r="S175" s="332"/>
      <c r="T175" s="332"/>
      <c r="U175" s="332"/>
      <c r="V175" s="332"/>
      <c r="W175" s="332"/>
      <c r="X175" s="332"/>
      <c r="Y175" s="332"/>
      <c r="Z175" s="332"/>
      <c r="AA175" s="332"/>
      <c r="AB175" s="332"/>
      <c r="AC175" s="332"/>
      <c r="AD175" s="332"/>
      <c r="AE175" s="332"/>
      <c r="AF175" s="332"/>
      <c r="AG175" s="332"/>
      <c r="AH175" s="332"/>
      <c r="AI175" s="332"/>
      <c r="AJ175" s="332"/>
      <c r="AK175" s="332"/>
      <c r="AL175" s="327"/>
      <c r="AM175" s="333"/>
      <c r="AN175" s="333"/>
      <c r="AO175" s="443"/>
    </row>
    <row r="176" spans="1:41" x14ac:dyDescent="0.2">
      <c r="A176" s="339"/>
      <c r="B176" s="340"/>
      <c r="C176" s="340"/>
      <c r="D176" s="332"/>
      <c r="E176" s="329"/>
      <c r="F176" s="332"/>
      <c r="G176" s="332"/>
      <c r="H176" s="332"/>
      <c r="I176" s="332"/>
      <c r="J176" s="329"/>
      <c r="K176" s="329"/>
      <c r="L176" s="329"/>
      <c r="M176" s="329"/>
      <c r="N176" s="332"/>
      <c r="O176" s="329"/>
      <c r="P176" s="332"/>
      <c r="Q176" s="332"/>
      <c r="R176" s="332"/>
      <c r="S176" s="332"/>
      <c r="T176" s="332"/>
      <c r="U176" s="332"/>
      <c r="V176" s="332"/>
      <c r="W176" s="332"/>
      <c r="X176" s="332"/>
      <c r="Y176" s="332"/>
      <c r="Z176" s="332"/>
      <c r="AA176" s="332"/>
      <c r="AB176" s="329"/>
      <c r="AC176" s="332"/>
      <c r="AD176" s="329"/>
      <c r="AE176" s="332"/>
      <c r="AF176" s="332"/>
      <c r="AG176" s="329"/>
      <c r="AH176" s="332"/>
      <c r="AI176" s="332"/>
      <c r="AJ176" s="332"/>
      <c r="AK176" s="332"/>
      <c r="AL176" s="327"/>
      <c r="AM176" s="333"/>
      <c r="AN176" s="333"/>
      <c r="AO176" s="444"/>
    </row>
    <row r="177" spans="1:41" x14ac:dyDescent="0.2">
      <c r="A177" s="339"/>
      <c r="B177" s="340"/>
      <c r="C177" s="340"/>
      <c r="D177" s="332"/>
      <c r="E177" s="332"/>
      <c r="F177" s="332"/>
      <c r="G177" s="332"/>
      <c r="H177" s="332"/>
      <c r="I177" s="332"/>
      <c r="J177" s="332"/>
      <c r="K177" s="332"/>
      <c r="L177" s="332"/>
      <c r="M177" s="332"/>
      <c r="N177" s="332"/>
      <c r="O177" s="332"/>
      <c r="P177" s="332"/>
      <c r="Q177" s="332"/>
      <c r="R177" s="332"/>
      <c r="S177" s="332"/>
      <c r="T177" s="332"/>
      <c r="U177" s="329"/>
      <c r="V177" s="332"/>
      <c r="W177" s="332"/>
      <c r="X177" s="332"/>
      <c r="Y177" s="332"/>
      <c r="Z177" s="329"/>
      <c r="AA177" s="332"/>
      <c r="AB177" s="332"/>
      <c r="AC177" s="329"/>
      <c r="AD177" s="332"/>
      <c r="AE177" s="332"/>
      <c r="AF177" s="332"/>
      <c r="AG177" s="332"/>
      <c r="AH177" s="332"/>
      <c r="AI177" s="332"/>
      <c r="AJ177" s="332"/>
      <c r="AK177" s="332"/>
      <c r="AL177" s="327"/>
      <c r="AM177" s="333"/>
      <c r="AN177" s="333"/>
      <c r="AO177" s="443"/>
    </row>
    <row r="178" spans="1:41" x14ac:dyDescent="0.2">
      <c r="A178" s="339"/>
      <c r="B178" s="340"/>
      <c r="C178" s="340"/>
      <c r="D178" s="332"/>
      <c r="E178" s="332"/>
      <c r="F178" s="332"/>
      <c r="G178" s="332"/>
      <c r="H178" s="329"/>
      <c r="I178" s="332"/>
      <c r="J178" s="332"/>
      <c r="K178" s="332"/>
      <c r="L178" s="332"/>
      <c r="M178" s="332"/>
      <c r="N178" s="332"/>
      <c r="O178" s="332"/>
      <c r="P178" s="329"/>
      <c r="Q178" s="332"/>
      <c r="R178" s="332"/>
      <c r="S178" s="332"/>
      <c r="T178" s="332"/>
      <c r="U178" s="332"/>
      <c r="V178" s="332"/>
      <c r="W178" s="332"/>
      <c r="X178" s="332"/>
      <c r="Y178" s="332"/>
      <c r="Z178" s="332"/>
      <c r="AA178" s="332"/>
      <c r="AB178" s="332"/>
      <c r="AC178" s="332"/>
      <c r="AD178" s="332"/>
      <c r="AE178" s="332"/>
      <c r="AF178" s="332"/>
      <c r="AG178" s="332"/>
      <c r="AH178" s="332"/>
      <c r="AI178" s="332"/>
      <c r="AJ178" s="332"/>
      <c r="AK178" s="332"/>
      <c r="AL178" s="327"/>
      <c r="AM178" s="333"/>
      <c r="AN178" s="333"/>
      <c r="AO178" s="443"/>
    </row>
    <row r="179" spans="1:41" x14ac:dyDescent="0.2">
      <c r="A179" s="339"/>
      <c r="B179" s="340"/>
      <c r="C179" s="340"/>
      <c r="D179" s="332"/>
      <c r="E179" s="332"/>
      <c r="F179" s="329"/>
      <c r="G179" s="332"/>
      <c r="H179" s="332"/>
      <c r="I179" s="332"/>
      <c r="J179" s="332"/>
      <c r="K179" s="332"/>
      <c r="L179" s="332"/>
      <c r="M179" s="332"/>
      <c r="N179" s="332"/>
      <c r="O179" s="332"/>
      <c r="P179" s="332"/>
      <c r="Q179" s="332"/>
      <c r="R179" s="332"/>
      <c r="S179" s="332"/>
      <c r="T179" s="332"/>
      <c r="U179" s="332"/>
      <c r="V179" s="332"/>
      <c r="W179" s="332"/>
      <c r="X179" s="332"/>
      <c r="Y179" s="332"/>
      <c r="Z179" s="332"/>
      <c r="AA179" s="332"/>
      <c r="AB179" s="329"/>
      <c r="AC179" s="332"/>
      <c r="AD179" s="332"/>
      <c r="AE179" s="332"/>
      <c r="AF179" s="332"/>
      <c r="AG179" s="332"/>
      <c r="AH179" s="332"/>
      <c r="AI179" s="332"/>
      <c r="AJ179" s="332"/>
      <c r="AK179" s="332"/>
      <c r="AL179" s="327"/>
      <c r="AM179" s="333"/>
      <c r="AN179" s="333"/>
      <c r="AO179" s="443"/>
    </row>
    <row r="180" spans="1:41" x14ac:dyDescent="0.2">
      <c r="A180" s="339"/>
      <c r="B180" s="340"/>
      <c r="C180" s="340"/>
      <c r="D180" s="329"/>
      <c r="E180" s="332"/>
      <c r="F180" s="332"/>
      <c r="G180" s="329"/>
      <c r="H180" s="329"/>
      <c r="I180" s="332"/>
      <c r="J180" s="329"/>
      <c r="K180" s="332"/>
      <c r="L180" s="329"/>
      <c r="M180" s="332"/>
      <c r="N180" s="332"/>
      <c r="O180" s="329"/>
      <c r="P180" s="332"/>
      <c r="Q180" s="332"/>
      <c r="R180" s="332"/>
      <c r="S180" s="332"/>
      <c r="T180" s="332"/>
      <c r="U180" s="332"/>
      <c r="V180" s="332"/>
      <c r="W180" s="329"/>
      <c r="X180" s="332"/>
      <c r="Y180" s="332"/>
      <c r="Z180" s="332"/>
      <c r="AA180" s="332"/>
      <c r="AB180" s="329"/>
      <c r="AC180" s="329"/>
      <c r="AD180" s="332"/>
      <c r="AE180" s="332"/>
      <c r="AF180" s="332"/>
      <c r="AG180" s="329"/>
      <c r="AH180" s="329"/>
      <c r="AI180" s="329"/>
      <c r="AJ180" s="332"/>
      <c r="AK180" s="332"/>
      <c r="AL180" s="327"/>
      <c r="AM180" s="340"/>
      <c r="AN180" s="333"/>
      <c r="AO180" s="443"/>
    </row>
    <row r="181" spans="1:41" x14ac:dyDescent="0.2">
      <c r="A181" s="339"/>
      <c r="B181" s="340"/>
      <c r="C181" s="340"/>
      <c r="D181" s="332"/>
      <c r="E181" s="332"/>
      <c r="F181" s="332"/>
      <c r="G181" s="332"/>
      <c r="H181" s="332"/>
      <c r="I181" s="332"/>
      <c r="J181" s="332"/>
      <c r="K181" s="332"/>
      <c r="L181" s="332"/>
      <c r="M181" s="332"/>
      <c r="N181" s="332"/>
      <c r="O181" s="332"/>
      <c r="P181" s="332"/>
      <c r="Q181" s="332"/>
      <c r="R181" s="332"/>
      <c r="S181" s="332"/>
      <c r="T181" s="332"/>
      <c r="U181" s="332"/>
      <c r="V181" s="332"/>
      <c r="W181" s="332"/>
      <c r="X181" s="332"/>
      <c r="Y181" s="332"/>
      <c r="Z181" s="332"/>
      <c r="AA181" s="332"/>
      <c r="AB181" s="332"/>
      <c r="AC181" s="332"/>
      <c r="AD181" s="332"/>
      <c r="AE181" s="332"/>
      <c r="AF181" s="332"/>
      <c r="AG181" s="332"/>
      <c r="AH181" s="332"/>
      <c r="AI181" s="332"/>
      <c r="AJ181" s="332"/>
      <c r="AK181" s="332"/>
      <c r="AL181" s="327"/>
      <c r="AM181" s="333"/>
      <c r="AN181" s="333"/>
      <c r="AO181" s="443"/>
    </row>
    <row r="182" spans="1:41" x14ac:dyDescent="0.2">
      <c r="A182" s="339"/>
      <c r="B182" s="340"/>
      <c r="C182" s="340"/>
      <c r="D182" s="332"/>
      <c r="E182" s="332"/>
      <c r="F182" s="332"/>
      <c r="G182" s="332"/>
      <c r="H182" s="329"/>
      <c r="I182" s="332"/>
      <c r="J182" s="332"/>
      <c r="K182" s="332"/>
      <c r="L182" s="332"/>
      <c r="M182" s="332"/>
      <c r="N182" s="332"/>
      <c r="O182" s="332"/>
      <c r="P182" s="332"/>
      <c r="Q182" s="332"/>
      <c r="R182" s="332"/>
      <c r="S182" s="329"/>
      <c r="T182" s="332"/>
      <c r="U182" s="332"/>
      <c r="V182" s="332"/>
      <c r="W182" s="329"/>
      <c r="X182" s="332"/>
      <c r="Y182" s="332"/>
      <c r="Z182" s="332"/>
      <c r="AA182" s="329"/>
      <c r="AB182" s="332"/>
      <c r="AC182" s="332"/>
      <c r="AD182" s="332"/>
      <c r="AE182" s="332"/>
      <c r="AF182" s="329"/>
      <c r="AG182" s="332"/>
      <c r="AH182" s="332"/>
      <c r="AI182" s="332"/>
      <c r="AJ182" s="332"/>
      <c r="AK182" s="329"/>
      <c r="AL182" s="327"/>
      <c r="AM182" s="333"/>
      <c r="AN182" s="333"/>
      <c r="AO182" s="443"/>
    </row>
    <row r="183" spans="1:41" x14ac:dyDescent="0.2">
      <c r="A183" s="339"/>
      <c r="B183" s="340"/>
      <c r="C183" s="340"/>
      <c r="D183" s="329"/>
      <c r="E183" s="329"/>
      <c r="F183" s="332"/>
      <c r="G183" s="329"/>
      <c r="H183" s="332"/>
      <c r="I183" s="332"/>
      <c r="J183" s="332"/>
      <c r="K183" s="329"/>
      <c r="L183" s="329"/>
      <c r="M183" s="329"/>
      <c r="N183" s="332"/>
      <c r="O183" s="332"/>
      <c r="P183" s="332"/>
      <c r="Q183" s="332"/>
      <c r="R183" s="329"/>
      <c r="S183" s="332"/>
      <c r="T183" s="329"/>
      <c r="U183" s="332"/>
      <c r="V183" s="332"/>
      <c r="W183" s="332"/>
      <c r="X183" s="329"/>
      <c r="Y183" s="329"/>
      <c r="Z183" s="329"/>
      <c r="AA183" s="329"/>
      <c r="AB183" s="332"/>
      <c r="AC183" s="332"/>
      <c r="AD183" s="329"/>
      <c r="AE183" s="332"/>
      <c r="AF183" s="332"/>
      <c r="AG183" s="332"/>
      <c r="AH183" s="329"/>
      <c r="AI183" s="329"/>
      <c r="AJ183" s="329"/>
      <c r="AK183" s="332"/>
      <c r="AL183" s="327"/>
      <c r="AM183" s="333"/>
      <c r="AN183" s="333"/>
      <c r="AO183" s="444"/>
    </row>
    <row r="184" spans="1:41" x14ac:dyDescent="0.2">
      <c r="A184" s="339"/>
      <c r="B184" s="340"/>
      <c r="C184" s="340"/>
      <c r="D184" s="329"/>
      <c r="E184" s="329"/>
      <c r="F184" s="332"/>
      <c r="G184" s="329"/>
      <c r="H184" s="332"/>
      <c r="I184" s="329"/>
      <c r="J184" s="332"/>
      <c r="K184" s="329"/>
      <c r="L184" s="329"/>
      <c r="M184" s="332"/>
      <c r="N184" s="329"/>
      <c r="O184" s="332"/>
      <c r="P184" s="332"/>
      <c r="Q184" s="332"/>
      <c r="R184" s="329"/>
      <c r="S184" s="332"/>
      <c r="T184" s="332"/>
      <c r="U184" s="332"/>
      <c r="V184" s="329"/>
      <c r="W184" s="332"/>
      <c r="X184" s="329"/>
      <c r="Y184" s="329"/>
      <c r="Z184" s="329"/>
      <c r="AA184" s="329"/>
      <c r="AB184" s="332"/>
      <c r="AC184" s="332"/>
      <c r="AD184" s="329"/>
      <c r="AE184" s="332"/>
      <c r="AF184" s="329"/>
      <c r="AG184" s="332"/>
      <c r="AH184" s="329"/>
      <c r="AI184" s="329"/>
      <c r="AJ184" s="329"/>
      <c r="AK184" s="332"/>
      <c r="AL184" s="327"/>
      <c r="AM184" s="333"/>
      <c r="AN184" s="333"/>
      <c r="AO184" s="444"/>
    </row>
    <row r="185" spans="1:41" x14ac:dyDescent="0.2">
      <c r="A185" s="339"/>
      <c r="B185" s="340"/>
      <c r="C185" s="340"/>
      <c r="D185" s="332"/>
      <c r="E185" s="332"/>
      <c r="F185" s="332"/>
      <c r="G185" s="332"/>
      <c r="H185" s="332"/>
      <c r="I185" s="332"/>
      <c r="J185" s="332"/>
      <c r="K185" s="332"/>
      <c r="L185" s="332"/>
      <c r="M185" s="332"/>
      <c r="N185" s="332"/>
      <c r="O185" s="332"/>
      <c r="P185" s="332"/>
      <c r="Q185" s="332"/>
      <c r="R185" s="332"/>
      <c r="S185" s="332"/>
      <c r="T185" s="332"/>
      <c r="U185" s="332"/>
      <c r="V185" s="332"/>
      <c r="W185" s="332"/>
      <c r="X185" s="332"/>
      <c r="Y185" s="332"/>
      <c r="Z185" s="332"/>
      <c r="AA185" s="332"/>
      <c r="AB185" s="332"/>
      <c r="AC185" s="332"/>
      <c r="AD185" s="332"/>
      <c r="AE185" s="332"/>
      <c r="AF185" s="332"/>
      <c r="AG185" s="332"/>
      <c r="AH185" s="332"/>
      <c r="AI185" s="332"/>
      <c r="AJ185" s="332"/>
      <c r="AK185" s="332"/>
      <c r="AL185" s="327"/>
      <c r="AM185" s="333"/>
      <c r="AN185" s="333"/>
      <c r="AO185" s="443"/>
    </row>
    <row r="186" spans="1:41" x14ac:dyDescent="0.2">
      <c r="A186" s="339"/>
      <c r="B186" s="340"/>
      <c r="C186" s="340"/>
      <c r="D186" s="332"/>
      <c r="E186" s="329"/>
      <c r="F186" s="332"/>
      <c r="G186" s="332"/>
      <c r="H186" s="332"/>
      <c r="I186" s="329"/>
      <c r="J186" s="332"/>
      <c r="K186" s="332"/>
      <c r="L186" s="329"/>
      <c r="M186" s="332"/>
      <c r="N186" s="329"/>
      <c r="O186" s="332"/>
      <c r="P186" s="332"/>
      <c r="Q186" s="332"/>
      <c r="R186" s="332"/>
      <c r="S186" s="329"/>
      <c r="T186" s="329"/>
      <c r="U186" s="332"/>
      <c r="V186" s="329"/>
      <c r="W186" s="329"/>
      <c r="X186" s="332"/>
      <c r="Y186" s="329"/>
      <c r="Z186" s="329"/>
      <c r="AA186" s="329"/>
      <c r="AB186" s="332"/>
      <c r="AC186" s="332"/>
      <c r="AD186" s="329"/>
      <c r="AE186" s="332"/>
      <c r="AF186" s="329"/>
      <c r="AG186" s="332"/>
      <c r="AH186" s="332"/>
      <c r="AI186" s="332"/>
      <c r="AJ186" s="332"/>
      <c r="AK186" s="332"/>
      <c r="AL186" s="327"/>
      <c r="AM186" s="333"/>
      <c r="AN186" s="333"/>
      <c r="AO186" s="444"/>
    </row>
    <row r="187" spans="1:41" x14ac:dyDescent="0.2">
      <c r="A187" s="339"/>
      <c r="B187" s="340"/>
      <c r="C187" s="340"/>
      <c r="D187" s="329"/>
      <c r="E187" s="332"/>
      <c r="F187" s="332"/>
      <c r="G187" s="329"/>
      <c r="H187" s="332"/>
      <c r="I187" s="329"/>
      <c r="J187" s="332"/>
      <c r="K187" s="332"/>
      <c r="L187" s="332"/>
      <c r="M187" s="332"/>
      <c r="N187" s="332"/>
      <c r="O187" s="332"/>
      <c r="P187" s="332"/>
      <c r="Q187" s="332"/>
      <c r="R187" s="329"/>
      <c r="S187" s="332"/>
      <c r="T187" s="332"/>
      <c r="U187" s="332"/>
      <c r="V187" s="329"/>
      <c r="W187" s="332"/>
      <c r="X187" s="329"/>
      <c r="Y187" s="329"/>
      <c r="Z187" s="332"/>
      <c r="AA187" s="332"/>
      <c r="AB187" s="332"/>
      <c r="AC187" s="332"/>
      <c r="AD187" s="329"/>
      <c r="AE187" s="332"/>
      <c r="AF187" s="329"/>
      <c r="AG187" s="332"/>
      <c r="AH187" s="329"/>
      <c r="AI187" s="329"/>
      <c r="AJ187" s="329"/>
      <c r="AK187" s="332"/>
      <c r="AL187" s="327"/>
      <c r="AM187" s="333"/>
      <c r="AN187" s="333"/>
      <c r="AO187" s="444"/>
    </row>
    <row r="188" spans="1:41" x14ac:dyDescent="0.2">
      <c r="A188" s="339"/>
      <c r="B188" s="340"/>
      <c r="C188" s="340"/>
      <c r="D188" s="332"/>
      <c r="E188" s="332"/>
      <c r="F188" s="332"/>
      <c r="G188" s="332"/>
      <c r="H188" s="332"/>
      <c r="I188" s="332"/>
      <c r="J188" s="332"/>
      <c r="K188" s="332"/>
      <c r="L188" s="332"/>
      <c r="M188" s="332"/>
      <c r="N188" s="332"/>
      <c r="O188" s="332"/>
      <c r="P188" s="329"/>
      <c r="Q188" s="332"/>
      <c r="R188" s="332"/>
      <c r="S188" s="329"/>
      <c r="T188" s="332"/>
      <c r="U188" s="332"/>
      <c r="V188" s="332"/>
      <c r="W188" s="332"/>
      <c r="X188" s="332"/>
      <c r="Y188" s="332"/>
      <c r="Z188" s="332"/>
      <c r="AA188" s="332"/>
      <c r="AB188" s="332"/>
      <c r="AC188" s="332"/>
      <c r="AD188" s="332"/>
      <c r="AE188" s="329"/>
      <c r="AF188" s="332"/>
      <c r="AG188" s="332"/>
      <c r="AH188" s="332"/>
      <c r="AI188" s="332"/>
      <c r="AJ188" s="332"/>
      <c r="AK188" s="332"/>
      <c r="AL188" s="327"/>
      <c r="AM188" s="333"/>
      <c r="AN188" s="333"/>
      <c r="AO188" s="443"/>
    </row>
    <row r="189" spans="1:41" x14ac:dyDescent="0.2">
      <c r="A189" s="339"/>
      <c r="B189" s="340"/>
      <c r="C189" s="340"/>
      <c r="D189" s="332"/>
      <c r="E189" s="332"/>
      <c r="F189" s="332"/>
      <c r="G189" s="332"/>
      <c r="H189" s="329"/>
      <c r="I189" s="332"/>
      <c r="J189" s="332"/>
      <c r="K189" s="332"/>
      <c r="L189" s="332"/>
      <c r="M189" s="332"/>
      <c r="N189" s="332"/>
      <c r="O189" s="332"/>
      <c r="P189" s="329"/>
      <c r="Q189" s="332"/>
      <c r="R189" s="329"/>
      <c r="S189" s="332"/>
      <c r="T189" s="332"/>
      <c r="U189" s="332"/>
      <c r="V189" s="332"/>
      <c r="W189" s="332"/>
      <c r="X189" s="332"/>
      <c r="Y189" s="332"/>
      <c r="Z189" s="332"/>
      <c r="AA189" s="332"/>
      <c r="AB189" s="332"/>
      <c r="AC189" s="332"/>
      <c r="AD189" s="332"/>
      <c r="AE189" s="329"/>
      <c r="AF189" s="332"/>
      <c r="AG189" s="332"/>
      <c r="AH189" s="332"/>
      <c r="AI189" s="332"/>
      <c r="AJ189" s="332"/>
      <c r="AK189" s="332"/>
      <c r="AL189" s="327"/>
      <c r="AM189" s="333"/>
      <c r="AN189" s="333"/>
      <c r="AO189" s="443"/>
    </row>
    <row r="190" spans="1:41" x14ac:dyDescent="0.2">
      <c r="A190" s="339"/>
      <c r="B190" s="340"/>
      <c r="C190" s="340"/>
      <c r="D190" s="332"/>
      <c r="E190" s="332"/>
      <c r="F190" s="332"/>
      <c r="G190" s="332"/>
      <c r="H190" s="332"/>
      <c r="I190" s="332"/>
      <c r="J190" s="332"/>
      <c r="K190" s="332"/>
      <c r="L190" s="332"/>
      <c r="M190" s="332"/>
      <c r="N190" s="332"/>
      <c r="O190" s="332"/>
      <c r="P190" s="329"/>
      <c r="Q190" s="332"/>
      <c r="R190" s="332"/>
      <c r="S190" s="332"/>
      <c r="T190" s="332"/>
      <c r="U190" s="332"/>
      <c r="V190" s="332"/>
      <c r="W190" s="332"/>
      <c r="X190" s="332"/>
      <c r="Y190" s="332"/>
      <c r="Z190" s="332"/>
      <c r="AA190" s="332"/>
      <c r="AB190" s="332"/>
      <c r="AC190" s="332"/>
      <c r="AD190" s="332"/>
      <c r="AE190" s="329"/>
      <c r="AF190" s="332"/>
      <c r="AG190" s="332"/>
      <c r="AH190" s="332"/>
      <c r="AI190" s="332"/>
      <c r="AJ190" s="332"/>
      <c r="AK190" s="332"/>
      <c r="AL190" s="327"/>
      <c r="AM190" s="333"/>
      <c r="AN190" s="333"/>
      <c r="AO190" s="443"/>
    </row>
    <row r="191" spans="1:41" x14ac:dyDescent="0.2">
      <c r="A191" s="339"/>
      <c r="B191" s="340"/>
      <c r="C191" s="340"/>
      <c r="D191" s="332"/>
      <c r="E191" s="332"/>
      <c r="F191" s="332"/>
      <c r="G191" s="332"/>
      <c r="H191" s="332"/>
      <c r="I191" s="332"/>
      <c r="J191" s="332"/>
      <c r="K191" s="332"/>
      <c r="L191" s="332"/>
      <c r="M191" s="332"/>
      <c r="N191" s="332"/>
      <c r="O191" s="332"/>
      <c r="P191" s="332"/>
      <c r="Q191" s="332"/>
      <c r="R191" s="332"/>
      <c r="S191" s="329"/>
      <c r="T191" s="332"/>
      <c r="U191" s="332"/>
      <c r="V191" s="332"/>
      <c r="W191" s="332"/>
      <c r="X191" s="332"/>
      <c r="Y191" s="332"/>
      <c r="Z191" s="332"/>
      <c r="AA191" s="332"/>
      <c r="AB191" s="332"/>
      <c r="AC191" s="329"/>
      <c r="AD191" s="332"/>
      <c r="AE191" s="329"/>
      <c r="AF191" s="332"/>
      <c r="AG191" s="332"/>
      <c r="AH191" s="332"/>
      <c r="AI191" s="332"/>
      <c r="AJ191" s="332"/>
      <c r="AK191" s="332"/>
      <c r="AL191" s="327"/>
      <c r="AM191" s="333"/>
      <c r="AN191" s="333"/>
      <c r="AO191" s="443"/>
    </row>
    <row r="192" spans="1:41" x14ac:dyDescent="0.2">
      <c r="A192" s="339"/>
      <c r="B192" s="340"/>
      <c r="C192" s="340"/>
      <c r="D192" s="332"/>
      <c r="E192" s="332"/>
      <c r="F192" s="332"/>
      <c r="G192" s="332"/>
      <c r="H192" s="332"/>
      <c r="I192" s="332"/>
      <c r="J192" s="332"/>
      <c r="K192" s="332"/>
      <c r="L192" s="332"/>
      <c r="M192" s="332"/>
      <c r="N192" s="332"/>
      <c r="O192" s="332"/>
      <c r="P192" s="329"/>
      <c r="Q192" s="332"/>
      <c r="R192" s="332"/>
      <c r="S192" s="332"/>
      <c r="T192" s="332"/>
      <c r="U192" s="332"/>
      <c r="V192" s="332"/>
      <c r="W192" s="332"/>
      <c r="X192" s="332"/>
      <c r="Y192" s="332"/>
      <c r="Z192" s="332"/>
      <c r="AA192" s="332"/>
      <c r="AB192" s="332"/>
      <c r="AC192" s="332"/>
      <c r="AD192" s="332"/>
      <c r="AE192" s="332"/>
      <c r="AF192" s="332"/>
      <c r="AG192" s="332"/>
      <c r="AH192" s="332"/>
      <c r="AI192" s="332"/>
      <c r="AJ192" s="332"/>
      <c r="AK192" s="332"/>
      <c r="AL192" s="327"/>
      <c r="AM192" s="333"/>
      <c r="AN192" s="333"/>
      <c r="AO192" s="443"/>
    </row>
    <row r="193" spans="1:41" x14ac:dyDescent="0.2">
      <c r="A193" s="339"/>
      <c r="B193" s="340"/>
      <c r="C193" s="340"/>
      <c r="D193" s="332"/>
      <c r="E193" s="332"/>
      <c r="F193" s="332"/>
      <c r="G193" s="332"/>
      <c r="H193" s="332"/>
      <c r="I193" s="332"/>
      <c r="J193" s="332"/>
      <c r="K193" s="332"/>
      <c r="L193" s="332"/>
      <c r="M193" s="332"/>
      <c r="N193" s="332"/>
      <c r="O193" s="332"/>
      <c r="P193" s="332"/>
      <c r="Q193" s="332"/>
      <c r="R193" s="332"/>
      <c r="S193" s="332"/>
      <c r="T193" s="332"/>
      <c r="U193" s="332"/>
      <c r="V193" s="332"/>
      <c r="W193" s="332"/>
      <c r="X193" s="332"/>
      <c r="Y193" s="332"/>
      <c r="Z193" s="332"/>
      <c r="AA193" s="332"/>
      <c r="AB193" s="332"/>
      <c r="AC193" s="332"/>
      <c r="AD193" s="332"/>
      <c r="AE193" s="332"/>
      <c r="AF193" s="332"/>
      <c r="AG193" s="332"/>
      <c r="AH193" s="332"/>
      <c r="AI193" s="332"/>
      <c r="AJ193" s="332"/>
      <c r="AK193" s="329"/>
      <c r="AL193" s="327"/>
      <c r="AM193" s="333"/>
      <c r="AN193" s="333"/>
      <c r="AO193" s="443"/>
    </row>
    <row r="194" spans="1:41" x14ac:dyDescent="0.2">
      <c r="A194" s="339"/>
      <c r="B194" s="340"/>
      <c r="C194" s="340"/>
      <c r="D194" s="332"/>
      <c r="E194" s="332"/>
      <c r="F194" s="332"/>
      <c r="G194" s="332"/>
      <c r="H194" s="332"/>
      <c r="I194" s="332"/>
      <c r="J194" s="332"/>
      <c r="K194" s="332"/>
      <c r="L194" s="332"/>
      <c r="M194" s="332"/>
      <c r="N194" s="332"/>
      <c r="O194" s="332"/>
      <c r="P194" s="332"/>
      <c r="Q194" s="332"/>
      <c r="R194" s="332"/>
      <c r="S194" s="332"/>
      <c r="T194" s="332"/>
      <c r="U194" s="332"/>
      <c r="V194" s="332"/>
      <c r="W194" s="332"/>
      <c r="X194" s="332"/>
      <c r="Y194" s="332"/>
      <c r="Z194" s="332"/>
      <c r="AA194" s="332"/>
      <c r="AB194" s="332"/>
      <c r="AC194" s="332"/>
      <c r="AD194" s="332"/>
      <c r="AE194" s="332"/>
      <c r="AF194" s="332"/>
      <c r="AG194" s="332"/>
      <c r="AH194" s="332"/>
      <c r="AI194" s="332"/>
      <c r="AJ194" s="332"/>
      <c r="AK194" s="329"/>
      <c r="AL194" s="327"/>
      <c r="AM194" s="333"/>
      <c r="AN194" s="333"/>
      <c r="AO194" s="443"/>
    </row>
    <row r="195" spans="1:41" x14ac:dyDescent="0.2">
      <c r="A195" s="339"/>
      <c r="B195" s="340"/>
      <c r="C195" s="340"/>
      <c r="D195" s="329"/>
      <c r="E195" s="329"/>
      <c r="F195" s="332"/>
      <c r="G195" s="329"/>
      <c r="H195" s="332"/>
      <c r="I195" s="329"/>
      <c r="J195" s="332"/>
      <c r="K195" s="332"/>
      <c r="L195" s="332"/>
      <c r="M195" s="329"/>
      <c r="N195" s="332"/>
      <c r="O195" s="332"/>
      <c r="P195" s="332"/>
      <c r="Q195" s="332"/>
      <c r="R195" s="329"/>
      <c r="S195" s="332"/>
      <c r="T195" s="332"/>
      <c r="U195" s="332"/>
      <c r="V195" s="329"/>
      <c r="W195" s="332"/>
      <c r="X195" s="329"/>
      <c r="Y195" s="332"/>
      <c r="Z195" s="329"/>
      <c r="AA195" s="329"/>
      <c r="AB195" s="332"/>
      <c r="AC195" s="332"/>
      <c r="AD195" s="332"/>
      <c r="AE195" s="332"/>
      <c r="AF195" s="329"/>
      <c r="AG195" s="332"/>
      <c r="AH195" s="329"/>
      <c r="AI195" s="329"/>
      <c r="AJ195" s="329"/>
      <c r="AK195" s="332"/>
      <c r="AL195" s="327"/>
      <c r="AM195" s="333"/>
      <c r="AN195" s="333"/>
      <c r="AO195" s="443"/>
    </row>
    <row r="196" spans="1:41" x14ac:dyDescent="0.2">
      <c r="A196" s="339"/>
      <c r="B196" s="340"/>
      <c r="C196" s="340"/>
      <c r="D196" s="329"/>
      <c r="E196" s="329"/>
      <c r="F196" s="332"/>
      <c r="G196" s="329"/>
      <c r="H196" s="332"/>
      <c r="I196" s="329"/>
      <c r="J196" s="332"/>
      <c r="K196" s="332"/>
      <c r="L196" s="332"/>
      <c r="M196" s="329"/>
      <c r="N196" s="332"/>
      <c r="O196" s="332"/>
      <c r="P196" s="332"/>
      <c r="Q196" s="332"/>
      <c r="R196" s="329"/>
      <c r="S196" s="329"/>
      <c r="T196" s="329"/>
      <c r="U196" s="332"/>
      <c r="V196" s="329"/>
      <c r="W196" s="329"/>
      <c r="X196" s="329"/>
      <c r="Y196" s="332"/>
      <c r="Z196" s="329"/>
      <c r="AA196" s="329"/>
      <c r="AB196" s="332"/>
      <c r="AC196" s="329"/>
      <c r="AD196" s="332"/>
      <c r="AE196" s="332"/>
      <c r="AF196" s="329"/>
      <c r="AG196" s="332"/>
      <c r="AH196" s="329"/>
      <c r="AI196" s="329"/>
      <c r="AJ196" s="329"/>
      <c r="AK196" s="332"/>
      <c r="AL196" s="327"/>
      <c r="AM196" s="333"/>
      <c r="AN196" s="333"/>
      <c r="AO196" s="443"/>
    </row>
    <row r="197" spans="1:41" x14ac:dyDescent="0.2">
      <c r="A197" s="339"/>
      <c r="B197" s="340"/>
      <c r="C197" s="340"/>
      <c r="D197" s="332"/>
      <c r="E197" s="332"/>
      <c r="F197" s="332"/>
      <c r="G197" s="332"/>
      <c r="H197" s="332"/>
      <c r="I197" s="332"/>
      <c r="J197" s="332"/>
      <c r="K197" s="332"/>
      <c r="L197" s="332"/>
      <c r="M197" s="332"/>
      <c r="N197" s="332"/>
      <c r="O197" s="332"/>
      <c r="P197" s="332"/>
      <c r="Q197" s="332"/>
      <c r="R197" s="332"/>
      <c r="S197" s="332"/>
      <c r="T197" s="332"/>
      <c r="U197" s="332"/>
      <c r="V197" s="332"/>
      <c r="W197" s="332"/>
      <c r="X197" s="332"/>
      <c r="Y197" s="332"/>
      <c r="Z197" s="332"/>
      <c r="AA197" s="332"/>
      <c r="AB197" s="332"/>
      <c r="AC197" s="332"/>
      <c r="AD197" s="332"/>
      <c r="AE197" s="332"/>
      <c r="AF197" s="332"/>
      <c r="AG197" s="332"/>
      <c r="AH197" s="332"/>
      <c r="AI197" s="332"/>
      <c r="AJ197" s="332"/>
      <c r="AK197" s="332"/>
      <c r="AL197" s="327"/>
      <c r="AM197" s="333"/>
      <c r="AN197" s="333"/>
      <c r="AO197" s="443"/>
    </row>
    <row r="198" spans="1:41" x14ac:dyDescent="0.2">
      <c r="A198" s="339"/>
      <c r="B198" s="340"/>
      <c r="C198" s="340"/>
      <c r="D198" s="332"/>
      <c r="E198" s="332"/>
      <c r="F198" s="332"/>
      <c r="G198" s="332"/>
      <c r="H198" s="329"/>
      <c r="I198" s="332"/>
      <c r="J198" s="332"/>
      <c r="K198" s="332"/>
      <c r="L198" s="332"/>
      <c r="M198" s="332"/>
      <c r="N198" s="332"/>
      <c r="O198" s="332"/>
      <c r="P198" s="332"/>
      <c r="Q198" s="332"/>
      <c r="R198" s="332"/>
      <c r="S198" s="329"/>
      <c r="T198" s="332"/>
      <c r="U198" s="332"/>
      <c r="V198" s="332"/>
      <c r="W198" s="332"/>
      <c r="X198" s="332"/>
      <c r="Y198" s="332"/>
      <c r="Z198" s="332"/>
      <c r="AA198" s="329"/>
      <c r="AB198" s="332"/>
      <c r="AC198" s="332"/>
      <c r="AD198" s="332"/>
      <c r="AE198" s="332"/>
      <c r="AF198" s="332"/>
      <c r="AG198" s="332"/>
      <c r="AH198" s="332"/>
      <c r="AI198" s="332"/>
      <c r="AJ198" s="332"/>
      <c r="AK198" s="329"/>
      <c r="AL198" s="327"/>
      <c r="AM198" s="333"/>
      <c r="AN198" s="333"/>
      <c r="AO198" s="443"/>
    </row>
    <row r="199" spans="1:41" x14ac:dyDescent="0.2">
      <c r="A199" s="339"/>
      <c r="B199" s="340"/>
      <c r="C199" s="340"/>
      <c r="D199" s="332"/>
      <c r="E199" s="332"/>
      <c r="F199" s="332"/>
      <c r="G199" s="332"/>
      <c r="H199" s="332"/>
      <c r="I199" s="332"/>
      <c r="J199" s="332"/>
      <c r="K199" s="332"/>
      <c r="L199" s="332"/>
      <c r="M199" s="332"/>
      <c r="N199" s="332"/>
      <c r="O199" s="329"/>
      <c r="P199" s="332"/>
      <c r="Q199" s="329"/>
      <c r="R199" s="332"/>
      <c r="S199" s="332"/>
      <c r="T199" s="329"/>
      <c r="U199" s="332"/>
      <c r="V199" s="332"/>
      <c r="W199" s="332"/>
      <c r="X199" s="332"/>
      <c r="Y199" s="332"/>
      <c r="Z199" s="332"/>
      <c r="AA199" s="332"/>
      <c r="AB199" s="329"/>
      <c r="AC199" s="332"/>
      <c r="AD199" s="332"/>
      <c r="AE199" s="332"/>
      <c r="AF199" s="332"/>
      <c r="AG199" s="329"/>
      <c r="AH199" s="332"/>
      <c r="AI199" s="332"/>
      <c r="AJ199" s="332"/>
      <c r="AK199" s="332"/>
      <c r="AL199" s="327"/>
      <c r="AM199" s="333"/>
      <c r="AN199" s="333"/>
      <c r="AO199" s="443"/>
    </row>
    <row r="200" spans="1:41" x14ac:dyDescent="0.2">
      <c r="A200" s="339"/>
      <c r="B200" s="340"/>
      <c r="C200" s="340"/>
      <c r="D200" s="329"/>
      <c r="E200" s="332"/>
      <c r="F200" s="329"/>
      <c r="G200" s="332"/>
      <c r="H200" s="332"/>
      <c r="I200" s="332"/>
      <c r="J200" s="332"/>
      <c r="K200" s="329"/>
      <c r="L200" s="332"/>
      <c r="M200" s="332"/>
      <c r="N200" s="332"/>
      <c r="O200" s="332"/>
      <c r="P200" s="332"/>
      <c r="Q200" s="332"/>
      <c r="R200" s="332"/>
      <c r="S200" s="332"/>
      <c r="T200" s="332"/>
      <c r="U200" s="332"/>
      <c r="V200" s="329"/>
      <c r="W200" s="332"/>
      <c r="X200" s="329"/>
      <c r="Y200" s="332"/>
      <c r="Z200" s="332"/>
      <c r="AA200" s="332"/>
      <c r="AB200" s="332"/>
      <c r="AC200" s="332"/>
      <c r="AD200" s="329"/>
      <c r="AE200" s="332"/>
      <c r="AF200" s="332"/>
      <c r="AG200" s="332"/>
      <c r="AH200" s="332"/>
      <c r="AI200" s="332"/>
      <c r="AJ200" s="332"/>
      <c r="AK200" s="332"/>
      <c r="AL200" s="327"/>
      <c r="AM200" s="340"/>
      <c r="AN200" s="333"/>
      <c r="AO200" s="444"/>
    </row>
    <row r="201" spans="1:41" x14ac:dyDescent="0.2">
      <c r="A201" s="339"/>
      <c r="B201" s="340"/>
      <c r="C201" s="340"/>
      <c r="D201" s="329"/>
      <c r="E201" s="332"/>
      <c r="F201" s="329"/>
      <c r="G201" s="332"/>
      <c r="H201" s="332"/>
      <c r="I201" s="332"/>
      <c r="J201" s="332"/>
      <c r="K201" s="332"/>
      <c r="L201" s="332"/>
      <c r="M201" s="332"/>
      <c r="N201" s="332"/>
      <c r="O201" s="332"/>
      <c r="P201" s="332"/>
      <c r="Q201" s="332"/>
      <c r="R201" s="332"/>
      <c r="S201" s="332"/>
      <c r="T201" s="332"/>
      <c r="U201" s="332"/>
      <c r="V201" s="332"/>
      <c r="W201" s="332"/>
      <c r="X201" s="329"/>
      <c r="Y201" s="332"/>
      <c r="Z201" s="329"/>
      <c r="AA201" s="332"/>
      <c r="AB201" s="332"/>
      <c r="AC201" s="332"/>
      <c r="AD201" s="329"/>
      <c r="AE201" s="332"/>
      <c r="AF201" s="329"/>
      <c r="AG201" s="332"/>
      <c r="AH201" s="332"/>
      <c r="AI201" s="332"/>
      <c r="AJ201" s="332"/>
      <c r="AK201" s="332"/>
      <c r="AL201" s="327"/>
      <c r="AM201" s="333"/>
      <c r="AN201" s="333"/>
      <c r="AO201" s="444"/>
    </row>
    <row r="202" spans="1:41" x14ac:dyDescent="0.2">
      <c r="A202" s="339"/>
      <c r="B202" s="340"/>
      <c r="C202" s="340"/>
      <c r="D202" s="329"/>
      <c r="E202" s="332"/>
      <c r="F202" s="332"/>
      <c r="G202" s="329"/>
      <c r="H202" s="332"/>
      <c r="I202" s="332"/>
      <c r="J202" s="332"/>
      <c r="K202" s="332"/>
      <c r="L202" s="332"/>
      <c r="M202" s="332"/>
      <c r="N202" s="332"/>
      <c r="O202" s="332"/>
      <c r="P202" s="332"/>
      <c r="Q202" s="332"/>
      <c r="R202" s="329"/>
      <c r="S202" s="332"/>
      <c r="T202" s="332"/>
      <c r="U202" s="332"/>
      <c r="V202" s="332"/>
      <c r="W202" s="332"/>
      <c r="X202" s="332"/>
      <c r="Y202" s="332"/>
      <c r="Z202" s="332"/>
      <c r="AA202" s="332"/>
      <c r="AB202" s="332"/>
      <c r="AC202" s="329"/>
      <c r="AD202" s="329"/>
      <c r="AE202" s="332"/>
      <c r="AF202" s="329"/>
      <c r="AG202" s="332"/>
      <c r="AH202" s="329"/>
      <c r="AI202" s="329"/>
      <c r="AJ202" s="329"/>
      <c r="AK202" s="332"/>
      <c r="AL202" s="327"/>
      <c r="AM202" s="333"/>
      <c r="AN202" s="333"/>
      <c r="AO202" s="444"/>
    </row>
    <row r="203" spans="1:41" x14ac:dyDescent="0.2">
      <c r="A203" s="339"/>
      <c r="B203" s="340"/>
      <c r="C203" s="340"/>
      <c r="D203" s="329"/>
      <c r="E203" s="332"/>
      <c r="F203" s="332"/>
      <c r="G203" s="329"/>
      <c r="H203" s="332"/>
      <c r="I203" s="332"/>
      <c r="J203" s="332"/>
      <c r="K203" s="332"/>
      <c r="L203" s="332"/>
      <c r="M203" s="332"/>
      <c r="N203" s="332"/>
      <c r="O203" s="332"/>
      <c r="P203" s="332"/>
      <c r="Q203" s="329"/>
      <c r="R203" s="332"/>
      <c r="S203" s="332"/>
      <c r="T203" s="332"/>
      <c r="U203" s="332"/>
      <c r="V203" s="332"/>
      <c r="W203" s="332"/>
      <c r="X203" s="332"/>
      <c r="Y203" s="332"/>
      <c r="Z203" s="332"/>
      <c r="AA203" s="332"/>
      <c r="AB203" s="332"/>
      <c r="AC203" s="329"/>
      <c r="AD203" s="332"/>
      <c r="AE203" s="332"/>
      <c r="AF203" s="332"/>
      <c r="AG203" s="329"/>
      <c r="AH203" s="329"/>
      <c r="AI203" s="329"/>
      <c r="AJ203" s="329"/>
      <c r="AK203" s="332"/>
      <c r="AL203" s="327"/>
      <c r="AM203" s="333"/>
      <c r="AN203" s="333"/>
      <c r="AO203" s="443"/>
    </row>
    <row r="204" spans="1:41" x14ac:dyDescent="0.2">
      <c r="A204" s="339"/>
      <c r="B204" s="340"/>
      <c r="C204" s="340"/>
      <c r="D204" s="332"/>
      <c r="E204" s="329"/>
      <c r="F204" s="332"/>
      <c r="G204" s="332"/>
      <c r="H204" s="332"/>
      <c r="I204" s="329"/>
      <c r="J204" s="329"/>
      <c r="K204" s="329"/>
      <c r="L204" s="332"/>
      <c r="M204" s="329"/>
      <c r="N204" s="332"/>
      <c r="O204" s="332"/>
      <c r="P204" s="332"/>
      <c r="Q204" s="329"/>
      <c r="R204" s="332"/>
      <c r="S204" s="332"/>
      <c r="T204" s="329"/>
      <c r="U204" s="332"/>
      <c r="V204" s="332"/>
      <c r="W204" s="332"/>
      <c r="X204" s="332"/>
      <c r="Y204" s="332"/>
      <c r="Z204" s="332"/>
      <c r="AA204" s="332"/>
      <c r="AB204" s="332"/>
      <c r="AC204" s="332"/>
      <c r="AD204" s="332"/>
      <c r="AE204" s="332"/>
      <c r="AF204" s="332"/>
      <c r="AG204" s="329"/>
      <c r="AH204" s="332"/>
      <c r="AI204" s="332"/>
      <c r="AJ204" s="332"/>
      <c r="AK204" s="332"/>
      <c r="AL204" s="327"/>
      <c r="AM204" s="333"/>
      <c r="AN204" s="333"/>
      <c r="AO204" s="443"/>
    </row>
    <row r="205" spans="1:41" x14ac:dyDescent="0.2">
      <c r="A205" s="339"/>
      <c r="B205" s="340"/>
      <c r="C205" s="340"/>
      <c r="D205" s="332"/>
      <c r="E205" s="329"/>
      <c r="F205" s="332"/>
      <c r="G205" s="332"/>
      <c r="H205" s="332"/>
      <c r="I205" s="329"/>
      <c r="J205" s="332"/>
      <c r="K205" s="329"/>
      <c r="L205" s="332"/>
      <c r="M205" s="329"/>
      <c r="N205" s="332"/>
      <c r="O205" s="332"/>
      <c r="P205" s="332"/>
      <c r="Q205" s="329"/>
      <c r="R205" s="332"/>
      <c r="S205" s="332"/>
      <c r="T205" s="329"/>
      <c r="U205" s="332"/>
      <c r="V205" s="332"/>
      <c r="W205" s="332"/>
      <c r="X205" s="332"/>
      <c r="Y205" s="332"/>
      <c r="Z205" s="332"/>
      <c r="AA205" s="332"/>
      <c r="AB205" s="329"/>
      <c r="AC205" s="332"/>
      <c r="AD205" s="332"/>
      <c r="AE205" s="332"/>
      <c r="AF205" s="332"/>
      <c r="AG205" s="329"/>
      <c r="AH205" s="332"/>
      <c r="AI205" s="332"/>
      <c r="AJ205" s="332"/>
      <c r="AK205" s="332"/>
      <c r="AL205" s="327"/>
      <c r="AM205" s="333"/>
      <c r="AN205" s="333"/>
      <c r="AO205" s="443"/>
    </row>
    <row r="206" spans="1:41" x14ac:dyDescent="0.2">
      <c r="A206" s="339"/>
      <c r="B206" s="340"/>
      <c r="C206" s="340"/>
      <c r="D206" s="332"/>
      <c r="E206" s="332"/>
      <c r="F206" s="332"/>
      <c r="G206" s="332"/>
      <c r="H206" s="332"/>
      <c r="I206" s="332"/>
      <c r="J206" s="332"/>
      <c r="K206" s="332"/>
      <c r="L206" s="332"/>
      <c r="M206" s="332"/>
      <c r="N206" s="332"/>
      <c r="O206" s="332"/>
      <c r="P206" s="329"/>
      <c r="Q206" s="332"/>
      <c r="R206" s="332"/>
      <c r="S206" s="332"/>
      <c r="T206" s="332"/>
      <c r="U206" s="332"/>
      <c r="V206" s="332"/>
      <c r="W206" s="332"/>
      <c r="X206" s="332"/>
      <c r="Y206" s="332"/>
      <c r="Z206" s="332"/>
      <c r="AA206" s="332"/>
      <c r="AB206" s="332"/>
      <c r="AC206" s="332"/>
      <c r="AD206" s="332"/>
      <c r="AE206" s="332"/>
      <c r="AF206" s="332"/>
      <c r="AG206" s="332"/>
      <c r="AH206" s="332"/>
      <c r="AI206" s="332"/>
      <c r="AJ206" s="332"/>
      <c r="AK206" s="332"/>
      <c r="AL206" s="327"/>
      <c r="AM206" s="333"/>
      <c r="AN206" s="333"/>
      <c r="AO206" s="443"/>
    </row>
    <row r="207" spans="1:41" x14ac:dyDescent="0.2">
      <c r="A207" s="339"/>
      <c r="B207" s="340"/>
      <c r="C207" s="340"/>
      <c r="D207" s="329"/>
      <c r="E207" s="332"/>
      <c r="F207" s="332"/>
      <c r="G207" s="329"/>
      <c r="H207" s="332"/>
      <c r="I207" s="332"/>
      <c r="J207" s="332"/>
      <c r="K207" s="332"/>
      <c r="L207" s="329"/>
      <c r="M207" s="329"/>
      <c r="N207" s="329"/>
      <c r="O207" s="332"/>
      <c r="P207" s="329"/>
      <c r="Q207" s="332"/>
      <c r="R207" s="329"/>
      <c r="S207" s="329"/>
      <c r="T207" s="332"/>
      <c r="U207" s="332"/>
      <c r="V207" s="332"/>
      <c r="W207" s="332"/>
      <c r="X207" s="332"/>
      <c r="Y207" s="332"/>
      <c r="Z207" s="332"/>
      <c r="AA207" s="329"/>
      <c r="AB207" s="332"/>
      <c r="AC207" s="329"/>
      <c r="AD207" s="332"/>
      <c r="AE207" s="332"/>
      <c r="AF207" s="332"/>
      <c r="AG207" s="332"/>
      <c r="AH207" s="329"/>
      <c r="AI207" s="329"/>
      <c r="AJ207" s="329"/>
      <c r="AK207" s="332"/>
      <c r="AL207" s="327"/>
      <c r="AM207" s="333"/>
      <c r="AN207" s="333"/>
      <c r="AO207" s="443"/>
    </row>
    <row r="208" spans="1:41" x14ac:dyDescent="0.2">
      <c r="A208" s="339"/>
      <c r="B208" s="340"/>
      <c r="C208" s="340"/>
      <c r="D208" s="332"/>
      <c r="E208" s="332"/>
      <c r="F208" s="332"/>
      <c r="G208" s="332"/>
      <c r="H208" s="332"/>
      <c r="I208" s="332"/>
      <c r="J208" s="332"/>
      <c r="K208" s="332"/>
      <c r="L208" s="332"/>
      <c r="M208" s="332"/>
      <c r="N208" s="332"/>
      <c r="O208" s="332"/>
      <c r="P208" s="332"/>
      <c r="Q208" s="332"/>
      <c r="R208" s="332"/>
      <c r="S208" s="332"/>
      <c r="T208" s="332"/>
      <c r="U208" s="332"/>
      <c r="V208" s="332"/>
      <c r="W208" s="332"/>
      <c r="X208" s="332"/>
      <c r="Y208" s="332"/>
      <c r="Z208" s="332"/>
      <c r="AA208" s="332"/>
      <c r="AB208" s="332"/>
      <c r="AC208" s="332"/>
      <c r="AD208" s="332"/>
      <c r="AE208" s="332"/>
      <c r="AF208" s="332"/>
      <c r="AG208" s="332"/>
      <c r="AH208" s="332"/>
      <c r="AI208" s="332"/>
      <c r="AJ208" s="332"/>
      <c r="AK208" s="332"/>
      <c r="AL208" s="327"/>
      <c r="AM208" s="333"/>
      <c r="AN208" s="333"/>
      <c r="AO208" s="443"/>
    </row>
    <row r="209" spans="1:41" x14ac:dyDescent="0.2">
      <c r="A209" s="339"/>
      <c r="B209" s="340"/>
      <c r="C209" s="340"/>
      <c r="D209" s="332"/>
      <c r="E209" s="332"/>
      <c r="F209" s="332"/>
      <c r="G209" s="332"/>
      <c r="H209" s="332"/>
      <c r="I209" s="332"/>
      <c r="J209" s="332"/>
      <c r="K209" s="332"/>
      <c r="L209" s="332"/>
      <c r="M209" s="332"/>
      <c r="N209" s="332"/>
      <c r="O209" s="332"/>
      <c r="P209" s="329"/>
      <c r="Q209" s="332"/>
      <c r="R209" s="332"/>
      <c r="S209" s="332"/>
      <c r="T209" s="332"/>
      <c r="U209" s="332"/>
      <c r="V209" s="332"/>
      <c r="W209" s="332"/>
      <c r="X209" s="332"/>
      <c r="Y209" s="332"/>
      <c r="Z209" s="332"/>
      <c r="AA209" s="332"/>
      <c r="AB209" s="332"/>
      <c r="AC209" s="332"/>
      <c r="AD209" s="332"/>
      <c r="AE209" s="332"/>
      <c r="AF209" s="332"/>
      <c r="AG209" s="332"/>
      <c r="AH209" s="332"/>
      <c r="AI209" s="332"/>
      <c r="AJ209" s="332"/>
      <c r="AK209" s="332"/>
      <c r="AL209" s="327"/>
      <c r="AM209" s="333"/>
      <c r="AN209" s="333"/>
      <c r="AO209" s="443"/>
    </row>
    <row r="210" spans="1:41" x14ac:dyDescent="0.2">
      <c r="A210" s="339"/>
      <c r="B210" s="340"/>
      <c r="C210" s="340"/>
      <c r="D210" s="332"/>
      <c r="E210" s="332"/>
      <c r="F210" s="332"/>
      <c r="G210" s="332"/>
      <c r="H210" s="329"/>
      <c r="I210" s="332"/>
      <c r="J210" s="332"/>
      <c r="K210" s="332"/>
      <c r="L210" s="332"/>
      <c r="M210" s="332"/>
      <c r="N210" s="332"/>
      <c r="O210" s="332"/>
      <c r="P210" s="332"/>
      <c r="Q210" s="332"/>
      <c r="R210" s="329"/>
      <c r="S210" s="332"/>
      <c r="T210" s="332"/>
      <c r="U210" s="332"/>
      <c r="V210" s="332"/>
      <c r="W210" s="332"/>
      <c r="X210" s="332"/>
      <c r="Y210" s="332"/>
      <c r="Z210" s="332"/>
      <c r="AA210" s="332"/>
      <c r="AB210" s="332"/>
      <c r="AC210" s="332"/>
      <c r="AD210" s="332"/>
      <c r="AE210" s="329"/>
      <c r="AF210" s="332"/>
      <c r="AG210" s="332"/>
      <c r="AH210" s="332"/>
      <c r="AI210" s="332"/>
      <c r="AJ210" s="332"/>
      <c r="AK210" s="332"/>
      <c r="AL210" s="327"/>
      <c r="AM210" s="333"/>
      <c r="AN210" s="333"/>
      <c r="AO210" s="443"/>
    </row>
    <row r="211" spans="1:41" x14ac:dyDescent="0.2">
      <c r="A211" s="339"/>
      <c r="B211" s="340"/>
      <c r="C211" s="340"/>
      <c r="D211" s="332"/>
      <c r="E211" s="332"/>
      <c r="F211" s="332"/>
      <c r="G211" s="332"/>
      <c r="H211" s="332"/>
      <c r="I211" s="332"/>
      <c r="J211" s="332"/>
      <c r="K211" s="332"/>
      <c r="L211" s="332"/>
      <c r="M211" s="332"/>
      <c r="N211" s="332"/>
      <c r="O211" s="329"/>
      <c r="P211" s="332"/>
      <c r="Q211" s="332"/>
      <c r="R211" s="332"/>
      <c r="S211" s="332"/>
      <c r="T211" s="332"/>
      <c r="U211" s="332"/>
      <c r="V211" s="332"/>
      <c r="W211" s="332"/>
      <c r="X211" s="332"/>
      <c r="Y211" s="332"/>
      <c r="Z211" s="332"/>
      <c r="AA211" s="332"/>
      <c r="AB211" s="332"/>
      <c r="AC211" s="329"/>
      <c r="AD211" s="332"/>
      <c r="AE211" s="332"/>
      <c r="AF211" s="332"/>
      <c r="AG211" s="332"/>
      <c r="AH211" s="332"/>
      <c r="AI211" s="332"/>
      <c r="AJ211" s="332"/>
      <c r="AK211" s="332"/>
      <c r="AL211" s="327"/>
      <c r="AM211" s="333"/>
      <c r="AN211" s="333"/>
      <c r="AO211" s="443"/>
    </row>
    <row r="212" spans="1:41" x14ac:dyDescent="0.2">
      <c r="A212" s="339"/>
      <c r="B212" s="340"/>
      <c r="C212" s="340"/>
      <c r="D212" s="332"/>
      <c r="E212" s="332"/>
      <c r="F212" s="332"/>
      <c r="G212" s="332"/>
      <c r="H212" s="332"/>
      <c r="I212" s="332"/>
      <c r="J212" s="332"/>
      <c r="K212" s="332"/>
      <c r="L212" s="332"/>
      <c r="M212" s="332"/>
      <c r="N212" s="332"/>
      <c r="O212" s="332"/>
      <c r="P212" s="332"/>
      <c r="Q212" s="332"/>
      <c r="R212" s="332"/>
      <c r="S212" s="332"/>
      <c r="T212" s="332"/>
      <c r="U212" s="332"/>
      <c r="V212" s="332"/>
      <c r="W212" s="332"/>
      <c r="X212" s="332"/>
      <c r="Y212" s="332"/>
      <c r="Z212" s="332"/>
      <c r="AA212" s="332"/>
      <c r="AB212" s="332"/>
      <c r="AC212" s="332"/>
      <c r="AD212" s="332"/>
      <c r="AE212" s="329"/>
      <c r="AF212" s="332"/>
      <c r="AG212" s="332"/>
      <c r="AH212" s="332"/>
      <c r="AI212" s="332"/>
      <c r="AJ212" s="332"/>
      <c r="AK212" s="332"/>
      <c r="AL212" s="327"/>
      <c r="AM212" s="333"/>
      <c r="AN212" s="333"/>
      <c r="AO212" s="443"/>
    </row>
    <row r="213" spans="1:41" x14ac:dyDescent="0.2">
      <c r="A213" s="339"/>
      <c r="B213" s="340"/>
      <c r="C213" s="340"/>
      <c r="D213" s="332"/>
      <c r="E213" s="332"/>
      <c r="F213" s="329"/>
      <c r="G213" s="332"/>
      <c r="H213" s="332"/>
      <c r="I213" s="332"/>
      <c r="J213" s="332"/>
      <c r="K213" s="332"/>
      <c r="L213" s="332"/>
      <c r="M213" s="332"/>
      <c r="N213" s="332"/>
      <c r="O213" s="332"/>
      <c r="P213" s="332"/>
      <c r="Q213" s="332"/>
      <c r="R213" s="332"/>
      <c r="S213" s="332"/>
      <c r="T213" s="332"/>
      <c r="U213" s="332"/>
      <c r="V213" s="332"/>
      <c r="W213" s="332"/>
      <c r="X213" s="332"/>
      <c r="Y213" s="332"/>
      <c r="Z213" s="332"/>
      <c r="AA213" s="329"/>
      <c r="AB213" s="332"/>
      <c r="AC213" s="332"/>
      <c r="AD213" s="332"/>
      <c r="AE213" s="332"/>
      <c r="AF213" s="332"/>
      <c r="AG213" s="332"/>
      <c r="AH213" s="332"/>
      <c r="AI213" s="332"/>
      <c r="AJ213" s="332"/>
      <c r="AK213" s="329"/>
      <c r="AL213" s="327"/>
      <c r="AM213" s="333"/>
      <c r="AN213" s="333"/>
      <c r="AO213" s="443"/>
    </row>
    <row r="214" spans="1:41" x14ac:dyDescent="0.2">
      <c r="A214" s="339"/>
      <c r="B214" s="340"/>
      <c r="C214" s="340"/>
      <c r="D214" s="332"/>
      <c r="E214" s="332"/>
      <c r="F214" s="332"/>
      <c r="G214" s="332"/>
      <c r="H214" s="332"/>
      <c r="I214" s="332"/>
      <c r="J214" s="332"/>
      <c r="K214" s="332"/>
      <c r="L214" s="332"/>
      <c r="M214" s="332"/>
      <c r="N214" s="332"/>
      <c r="O214" s="332"/>
      <c r="P214" s="329"/>
      <c r="Q214" s="332"/>
      <c r="R214" s="332"/>
      <c r="S214" s="329"/>
      <c r="T214" s="332"/>
      <c r="U214" s="332"/>
      <c r="V214" s="332"/>
      <c r="W214" s="332"/>
      <c r="X214" s="332"/>
      <c r="Y214" s="332"/>
      <c r="Z214" s="332"/>
      <c r="AA214" s="332"/>
      <c r="AB214" s="332"/>
      <c r="AC214" s="332"/>
      <c r="AD214" s="332"/>
      <c r="AE214" s="332"/>
      <c r="AF214" s="332"/>
      <c r="AG214" s="332"/>
      <c r="AH214" s="332"/>
      <c r="AI214" s="332"/>
      <c r="AJ214" s="332"/>
      <c r="AK214" s="332"/>
      <c r="AL214" s="327"/>
      <c r="AM214" s="333"/>
      <c r="AN214" s="333"/>
      <c r="AO214" s="443"/>
    </row>
    <row r="215" spans="1:41" x14ac:dyDescent="0.2">
      <c r="A215" s="339"/>
      <c r="B215" s="340"/>
      <c r="C215" s="340"/>
      <c r="D215" s="329"/>
      <c r="E215" s="332"/>
      <c r="F215" s="329"/>
      <c r="G215" s="332"/>
      <c r="H215" s="332"/>
      <c r="I215" s="332"/>
      <c r="J215" s="332"/>
      <c r="K215" s="329"/>
      <c r="L215" s="329"/>
      <c r="M215" s="332"/>
      <c r="N215" s="332"/>
      <c r="O215" s="332"/>
      <c r="P215" s="332"/>
      <c r="Q215" s="332"/>
      <c r="R215" s="329"/>
      <c r="S215" s="332"/>
      <c r="T215" s="332"/>
      <c r="U215" s="332"/>
      <c r="V215" s="332"/>
      <c r="W215" s="332"/>
      <c r="X215" s="329"/>
      <c r="Y215" s="329"/>
      <c r="Z215" s="329"/>
      <c r="AA215" s="332"/>
      <c r="AB215" s="332"/>
      <c r="AC215" s="332"/>
      <c r="AD215" s="329"/>
      <c r="AE215" s="332"/>
      <c r="AF215" s="332"/>
      <c r="AG215" s="332"/>
      <c r="AH215" s="332"/>
      <c r="AI215" s="332"/>
      <c r="AJ215" s="332"/>
      <c r="AK215" s="332"/>
      <c r="AL215" s="327"/>
      <c r="AM215" s="333"/>
      <c r="AN215" s="333"/>
      <c r="AO215" s="444"/>
    </row>
    <row r="216" spans="1:41" x14ac:dyDescent="0.2">
      <c r="A216" s="339"/>
      <c r="B216" s="340"/>
      <c r="C216" s="340"/>
      <c r="D216" s="332"/>
      <c r="E216" s="332"/>
      <c r="F216" s="329"/>
      <c r="G216" s="332"/>
      <c r="H216" s="332"/>
      <c r="I216" s="329"/>
      <c r="J216" s="332"/>
      <c r="K216" s="329"/>
      <c r="L216" s="329"/>
      <c r="M216" s="329"/>
      <c r="N216" s="332"/>
      <c r="O216" s="332"/>
      <c r="P216" s="332"/>
      <c r="Q216" s="332"/>
      <c r="R216" s="329"/>
      <c r="S216" s="332"/>
      <c r="T216" s="332"/>
      <c r="U216" s="332"/>
      <c r="V216" s="332"/>
      <c r="W216" s="332"/>
      <c r="X216" s="329"/>
      <c r="Y216" s="329"/>
      <c r="Z216" s="329"/>
      <c r="AA216" s="332"/>
      <c r="AB216" s="332"/>
      <c r="AC216" s="332"/>
      <c r="AD216" s="332"/>
      <c r="AE216" s="332"/>
      <c r="AF216" s="332"/>
      <c r="AG216" s="332"/>
      <c r="AH216" s="332"/>
      <c r="AI216" s="332"/>
      <c r="AJ216" s="332"/>
      <c r="AK216" s="332"/>
      <c r="AL216" s="327"/>
      <c r="AM216" s="333"/>
      <c r="AN216" s="333"/>
      <c r="AO216" s="443"/>
    </row>
    <row r="217" spans="1:41" x14ac:dyDescent="0.2">
      <c r="A217" s="339"/>
      <c r="B217" s="340"/>
      <c r="C217" s="340"/>
      <c r="D217" s="332"/>
      <c r="E217" s="332"/>
      <c r="F217" s="329"/>
      <c r="G217" s="332"/>
      <c r="H217" s="332"/>
      <c r="I217" s="332"/>
      <c r="J217" s="332"/>
      <c r="K217" s="332"/>
      <c r="L217" s="329"/>
      <c r="M217" s="332"/>
      <c r="N217" s="332"/>
      <c r="O217" s="332"/>
      <c r="P217" s="332"/>
      <c r="Q217" s="332"/>
      <c r="R217" s="332"/>
      <c r="S217" s="332"/>
      <c r="T217" s="332"/>
      <c r="U217" s="332"/>
      <c r="V217" s="332"/>
      <c r="W217" s="332"/>
      <c r="X217" s="332"/>
      <c r="Y217" s="332"/>
      <c r="Z217" s="332"/>
      <c r="AA217" s="332"/>
      <c r="AB217" s="332"/>
      <c r="AC217" s="332"/>
      <c r="AD217" s="332"/>
      <c r="AE217" s="332"/>
      <c r="AF217" s="332"/>
      <c r="AG217" s="332"/>
      <c r="AH217" s="332"/>
      <c r="AI217" s="332"/>
      <c r="AJ217" s="332"/>
      <c r="AK217" s="332"/>
      <c r="AL217" s="327"/>
      <c r="AM217" s="333"/>
      <c r="AN217" s="333"/>
      <c r="AO217" s="443"/>
    </row>
    <row r="218" spans="1:41" x14ac:dyDescent="0.2">
      <c r="A218" s="339"/>
      <c r="B218" s="340"/>
      <c r="C218" s="340"/>
      <c r="D218" s="332"/>
      <c r="E218" s="332"/>
      <c r="F218" s="329"/>
      <c r="G218" s="332"/>
      <c r="H218" s="332"/>
      <c r="I218" s="332"/>
      <c r="J218" s="332"/>
      <c r="K218" s="332"/>
      <c r="L218" s="329"/>
      <c r="M218" s="332"/>
      <c r="N218" s="332"/>
      <c r="O218" s="332"/>
      <c r="P218" s="332"/>
      <c r="Q218" s="332"/>
      <c r="R218" s="332"/>
      <c r="S218" s="332"/>
      <c r="T218" s="332"/>
      <c r="U218" s="332"/>
      <c r="V218" s="332"/>
      <c r="W218" s="332"/>
      <c r="X218" s="332"/>
      <c r="Y218" s="332"/>
      <c r="Z218" s="332"/>
      <c r="AA218" s="332"/>
      <c r="AB218" s="332"/>
      <c r="AC218" s="332"/>
      <c r="AD218" s="332"/>
      <c r="AE218" s="332"/>
      <c r="AF218" s="332"/>
      <c r="AG218" s="332"/>
      <c r="AH218" s="332"/>
      <c r="AI218" s="332"/>
      <c r="AJ218" s="332"/>
      <c r="AK218" s="332"/>
      <c r="AL218" s="327"/>
      <c r="AM218" s="333"/>
      <c r="AN218" s="333"/>
      <c r="AO218" s="443"/>
    </row>
    <row r="219" spans="1:41" x14ac:dyDescent="0.2">
      <c r="A219" s="339"/>
      <c r="B219" s="340"/>
      <c r="C219" s="340"/>
      <c r="D219" s="332"/>
      <c r="E219" s="332"/>
      <c r="F219" s="329"/>
      <c r="G219" s="332"/>
      <c r="H219" s="332"/>
      <c r="I219" s="332"/>
      <c r="J219" s="332"/>
      <c r="K219" s="332"/>
      <c r="L219" s="329"/>
      <c r="M219" s="332"/>
      <c r="N219" s="332"/>
      <c r="O219" s="332"/>
      <c r="P219" s="332"/>
      <c r="Q219" s="332"/>
      <c r="R219" s="332"/>
      <c r="S219" s="332"/>
      <c r="T219" s="332"/>
      <c r="U219" s="332"/>
      <c r="V219" s="332"/>
      <c r="W219" s="332"/>
      <c r="X219" s="332"/>
      <c r="Y219" s="332"/>
      <c r="Z219" s="332"/>
      <c r="AA219" s="332"/>
      <c r="AB219" s="332"/>
      <c r="AC219" s="332"/>
      <c r="AD219" s="332"/>
      <c r="AE219" s="332"/>
      <c r="AF219" s="332"/>
      <c r="AG219" s="332"/>
      <c r="AH219" s="332"/>
      <c r="AI219" s="332"/>
      <c r="AJ219" s="332"/>
      <c r="AK219" s="332"/>
      <c r="AL219" s="327"/>
      <c r="AM219" s="333"/>
      <c r="AN219" s="333"/>
      <c r="AO219" s="443"/>
    </row>
    <row r="220" spans="1:41" x14ac:dyDescent="0.2">
      <c r="A220" s="339"/>
      <c r="B220" s="340"/>
      <c r="C220" s="340"/>
      <c r="D220" s="332"/>
      <c r="E220" s="332"/>
      <c r="F220" s="332"/>
      <c r="G220" s="332"/>
      <c r="H220" s="332"/>
      <c r="I220" s="332"/>
      <c r="J220" s="332"/>
      <c r="K220" s="332"/>
      <c r="L220" s="332"/>
      <c r="M220" s="332"/>
      <c r="N220" s="332"/>
      <c r="O220" s="332"/>
      <c r="P220" s="332"/>
      <c r="Q220" s="332"/>
      <c r="R220" s="329"/>
      <c r="S220" s="332"/>
      <c r="T220" s="332"/>
      <c r="U220" s="332"/>
      <c r="V220" s="332"/>
      <c r="W220" s="332"/>
      <c r="X220" s="332"/>
      <c r="Y220" s="332"/>
      <c r="Z220" s="332"/>
      <c r="AA220" s="332"/>
      <c r="AB220" s="329"/>
      <c r="AC220" s="332"/>
      <c r="AD220" s="332"/>
      <c r="AE220" s="332"/>
      <c r="AF220" s="332"/>
      <c r="AG220" s="332"/>
      <c r="AH220" s="332"/>
      <c r="AI220" s="332"/>
      <c r="AJ220" s="332"/>
      <c r="AK220" s="332"/>
      <c r="AL220" s="327"/>
      <c r="AM220" s="333"/>
      <c r="AN220" s="333"/>
      <c r="AO220" s="443"/>
    </row>
    <row r="221" spans="1:41" x14ac:dyDescent="0.2">
      <c r="A221" s="339"/>
      <c r="B221" s="340"/>
      <c r="C221" s="340"/>
      <c r="D221" s="332"/>
      <c r="E221" s="332"/>
      <c r="F221" s="329"/>
      <c r="G221" s="332"/>
      <c r="H221" s="332"/>
      <c r="I221" s="332"/>
      <c r="J221" s="332"/>
      <c r="K221" s="332"/>
      <c r="L221" s="329"/>
      <c r="M221" s="332"/>
      <c r="N221" s="332"/>
      <c r="O221" s="332"/>
      <c r="P221" s="332"/>
      <c r="Q221" s="332"/>
      <c r="R221" s="332"/>
      <c r="S221" s="332"/>
      <c r="T221" s="332"/>
      <c r="U221" s="332"/>
      <c r="V221" s="332"/>
      <c r="W221" s="332"/>
      <c r="X221" s="332"/>
      <c r="Y221" s="329"/>
      <c r="Z221" s="329"/>
      <c r="AA221" s="329"/>
      <c r="AB221" s="332"/>
      <c r="AC221" s="332"/>
      <c r="AD221" s="332"/>
      <c r="AE221" s="332"/>
      <c r="AF221" s="329"/>
      <c r="AG221" s="332"/>
      <c r="AH221" s="332"/>
      <c r="AI221" s="332"/>
      <c r="AJ221" s="332"/>
      <c r="AK221" s="332"/>
      <c r="AL221" s="327"/>
      <c r="AM221" s="333"/>
      <c r="AN221" s="333"/>
      <c r="AO221" s="443"/>
    </row>
    <row r="222" spans="1:41" x14ac:dyDescent="0.2">
      <c r="A222" s="339"/>
      <c r="B222" s="340"/>
      <c r="C222" s="340"/>
      <c r="D222" s="332"/>
      <c r="E222" s="332"/>
      <c r="F222" s="332"/>
      <c r="G222" s="332"/>
      <c r="H222" s="332"/>
      <c r="I222" s="332"/>
      <c r="J222" s="329"/>
      <c r="K222" s="329"/>
      <c r="L222" s="329"/>
      <c r="M222" s="329"/>
      <c r="N222" s="332"/>
      <c r="O222" s="329"/>
      <c r="P222" s="332"/>
      <c r="Q222" s="332"/>
      <c r="R222" s="332"/>
      <c r="S222" s="332"/>
      <c r="T222" s="332"/>
      <c r="U222" s="332"/>
      <c r="V222" s="332"/>
      <c r="W222" s="332"/>
      <c r="X222" s="332"/>
      <c r="Y222" s="332"/>
      <c r="Z222" s="332"/>
      <c r="AA222" s="332"/>
      <c r="AB222" s="329"/>
      <c r="AC222" s="332"/>
      <c r="AD222" s="332"/>
      <c r="AE222" s="332"/>
      <c r="AF222" s="332"/>
      <c r="AG222" s="332"/>
      <c r="AH222" s="332"/>
      <c r="AI222" s="332"/>
      <c r="AJ222" s="329"/>
      <c r="AK222" s="332"/>
      <c r="AL222" s="327"/>
      <c r="AM222" s="333"/>
      <c r="AN222" s="333"/>
      <c r="AO222" s="443"/>
    </row>
    <row r="223" spans="1:41" x14ac:dyDescent="0.2">
      <c r="A223" s="339"/>
      <c r="B223" s="340"/>
      <c r="C223" s="340"/>
      <c r="D223" s="332"/>
      <c r="E223" s="332"/>
      <c r="F223" s="332"/>
      <c r="G223" s="332"/>
      <c r="H223" s="329"/>
      <c r="I223" s="332"/>
      <c r="J223" s="332"/>
      <c r="K223" s="332"/>
      <c r="L223" s="332"/>
      <c r="M223" s="332"/>
      <c r="N223" s="332"/>
      <c r="O223" s="332"/>
      <c r="P223" s="332"/>
      <c r="Q223" s="332"/>
      <c r="R223" s="332"/>
      <c r="S223" s="332"/>
      <c r="T223" s="332"/>
      <c r="U223" s="332"/>
      <c r="V223" s="332"/>
      <c r="W223" s="332"/>
      <c r="X223" s="332"/>
      <c r="Y223" s="332"/>
      <c r="Z223" s="332"/>
      <c r="AA223" s="332"/>
      <c r="AB223" s="332"/>
      <c r="AC223" s="332"/>
      <c r="AD223" s="332"/>
      <c r="AE223" s="332"/>
      <c r="AF223" s="332"/>
      <c r="AG223" s="332"/>
      <c r="AH223" s="332"/>
      <c r="AI223" s="332"/>
      <c r="AJ223" s="332"/>
      <c r="AK223" s="332"/>
      <c r="AL223" s="327"/>
      <c r="AM223" s="333"/>
      <c r="AN223" s="333"/>
      <c r="AO223" s="443"/>
    </row>
    <row r="224" spans="1:41" x14ac:dyDescent="0.2">
      <c r="A224" s="339"/>
      <c r="B224" s="340"/>
      <c r="C224" s="340"/>
      <c r="D224" s="332"/>
      <c r="E224" s="329"/>
      <c r="F224" s="332"/>
      <c r="G224" s="332"/>
      <c r="H224" s="332"/>
      <c r="I224" s="332"/>
      <c r="J224" s="332"/>
      <c r="K224" s="332"/>
      <c r="L224" s="332"/>
      <c r="M224" s="332"/>
      <c r="N224" s="332"/>
      <c r="O224" s="329"/>
      <c r="P224" s="332"/>
      <c r="Q224" s="332"/>
      <c r="R224" s="329"/>
      <c r="S224" s="332"/>
      <c r="T224" s="329"/>
      <c r="U224" s="332"/>
      <c r="V224" s="332"/>
      <c r="W224" s="332"/>
      <c r="X224" s="332"/>
      <c r="Y224" s="332"/>
      <c r="Z224" s="332"/>
      <c r="AA224" s="332"/>
      <c r="AB224" s="329"/>
      <c r="AC224" s="332"/>
      <c r="AD224" s="332"/>
      <c r="AE224" s="332"/>
      <c r="AF224" s="332"/>
      <c r="AG224" s="329"/>
      <c r="AH224" s="332"/>
      <c r="AI224" s="332"/>
      <c r="AJ224" s="332"/>
      <c r="AK224" s="332"/>
      <c r="AL224" s="327"/>
      <c r="AM224" s="333"/>
      <c r="AN224" s="333"/>
      <c r="AO224" s="443"/>
    </row>
    <row r="225" spans="1:41" x14ac:dyDescent="0.2">
      <c r="A225" s="339"/>
      <c r="B225" s="340"/>
      <c r="C225" s="340"/>
      <c r="D225" s="329"/>
      <c r="E225" s="332"/>
      <c r="F225" s="332"/>
      <c r="G225" s="329"/>
      <c r="H225" s="332"/>
      <c r="I225" s="332"/>
      <c r="J225" s="332"/>
      <c r="K225" s="332"/>
      <c r="L225" s="332"/>
      <c r="M225" s="332"/>
      <c r="N225" s="332"/>
      <c r="O225" s="332"/>
      <c r="P225" s="332"/>
      <c r="Q225" s="332"/>
      <c r="R225" s="329"/>
      <c r="S225" s="329"/>
      <c r="T225" s="332"/>
      <c r="U225" s="332"/>
      <c r="V225" s="332"/>
      <c r="W225" s="332"/>
      <c r="X225" s="332"/>
      <c r="Y225" s="332"/>
      <c r="Z225" s="332"/>
      <c r="AA225" s="332"/>
      <c r="AB225" s="332"/>
      <c r="AC225" s="332"/>
      <c r="AD225" s="332"/>
      <c r="AE225" s="332"/>
      <c r="AF225" s="332"/>
      <c r="AG225" s="332"/>
      <c r="AH225" s="329"/>
      <c r="AI225" s="329"/>
      <c r="AJ225" s="329"/>
      <c r="AK225" s="332"/>
      <c r="AL225" s="327"/>
      <c r="AM225" s="333"/>
      <c r="AN225" s="333"/>
      <c r="AO225" s="443"/>
    </row>
    <row r="226" spans="1:41" x14ac:dyDescent="0.2">
      <c r="A226" s="339"/>
      <c r="B226" s="340"/>
      <c r="C226" s="340"/>
      <c r="D226" s="329"/>
      <c r="E226" s="329"/>
      <c r="F226" s="332"/>
      <c r="G226" s="329"/>
      <c r="H226" s="332"/>
      <c r="I226" s="329"/>
      <c r="J226" s="329"/>
      <c r="K226" s="332"/>
      <c r="L226" s="332"/>
      <c r="M226" s="332"/>
      <c r="N226" s="329"/>
      <c r="O226" s="332"/>
      <c r="P226" s="332"/>
      <c r="Q226" s="332"/>
      <c r="R226" s="332"/>
      <c r="S226" s="329"/>
      <c r="T226" s="329"/>
      <c r="U226" s="329"/>
      <c r="V226" s="329"/>
      <c r="W226" s="329"/>
      <c r="X226" s="329"/>
      <c r="Y226" s="329"/>
      <c r="Z226" s="329"/>
      <c r="AA226" s="329"/>
      <c r="AB226" s="332"/>
      <c r="AC226" s="332"/>
      <c r="AD226" s="329"/>
      <c r="AE226" s="332"/>
      <c r="AF226" s="329"/>
      <c r="AG226" s="332"/>
      <c r="AH226" s="332"/>
      <c r="AI226" s="332"/>
      <c r="AJ226" s="329"/>
      <c r="AK226" s="332"/>
      <c r="AL226" s="327"/>
      <c r="AM226" s="333"/>
      <c r="AN226" s="333"/>
      <c r="AO226" s="444"/>
    </row>
    <row r="227" spans="1:41" x14ac:dyDescent="0.2">
      <c r="A227" s="339"/>
      <c r="B227" s="340"/>
      <c r="C227" s="340"/>
      <c r="D227" s="332"/>
      <c r="E227" s="332"/>
      <c r="F227" s="332"/>
      <c r="G227" s="332"/>
      <c r="H227" s="332"/>
      <c r="I227" s="329"/>
      <c r="J227" s="332"/>
      <c r="K227" s="332"/>
      <c r="L227" s="332"/>
      <c r="M227" s="332"/>
      <c r="N227" s="329"/>
      <c r="O227" s="332"/>
      <c r="P227" s="329"/>
      <c r="Q227" s="332"/>
      <c r="R227" s="332"/>
      <c r="S227" s="332"/>
      <c r="T227" s="332"/>
      <c r="U227" s="329"/>
      <c r="V227" s="332"/>
      <c r="W227" s="332"/>
      <c r="X227" s="332"/>
      <c r="Y227" s="332"/>
      <c r="Z227" s="332"/>
      <c r="AA227" s="329"/>
      <c r="AB227" s="332"/>
      <c r="AC227" s="332"/>
      <c r="AD227" s="332"/>
      <c r="AE227" s="332"/>
      <c r="AF227" s="332"/>
      <c r="AG227" s="332"/>
      <c r="AH227" s="332"/>
      <c r="AI227" s="332"/>
      <c r="AJ227" s="329"/>
      <c r="AK227" s="332"/>
      <c r="AL227" s="327"/>
      <c r="AM227" s="333"/>
      <c r="AN227" s="333"/>
      <c r="AO227" s="443"/>
    </row>
    <row r="228" spans="1:41" x14ac:dyDescent="0.2">
      <c r="A228" s="339"/>
      <c r="B228" s="340"/>
      <c r="C228" s="340"/>
      <c r="D228" s="332"/>
      <c r="E228" s="332"/>
      <c r="F228" s="332"/>
      <c r="G228" s="332"/>
      <c r="H228" s="332"/>
      <c r="I228" s="332"/>
      <c r="J228" s="332"/>
      <c r="K228" s="332"/>
      <c r="L228" s="332"/>
      <c r="M228" s="332"/>
      <c r="N228" s="329"/>
      <c r="O228" s="332"/>
      <c r="P228" s="332"/>
      <c r="Q228" s="332"/>
      <c r="R228" s="332"/>
      <c r="S228" s="332"/>
      <c r="T228" s="332"/>
      <c r="U228" s="332"/>
      <c r="V228" s="332"/>
      <c r="W228" s="332"/>
      <c r="X228" s="332"/>
      <c r="Y228" s="332"/>
      <c r="Z228" s="332"/>
      <c r="AA228" s="332"/>
      <c r="AB228" s="332"/>
      <c r="AC228" s="332"/>
      <c r="AD228" s="332"/>
      <c r="AE228" s="332"/>
      <c r="AF228" s="332"/>
      <c r="AG228" s="332"/>
      <c r="AH228" s="332"/>
      <c r="AI228" s="332"/>
      <c r="AJ228" s="329"/>
      <c r="AK228" s="332"/>
      <c r="AL228" s="327"/>
      <c r="AM228" s="333"/>
      <c r="AN228" s="333"/>
      <c r="AO228" s="443"/>
    </row>
    <row r="229" spans="1:41" x14ac:dyDescent="0.2">
      <c r="A229" s="339"/>
      <c r="B229" s="340"/>
      <c r="C229" s="340"/>
      <c r="D229" s="332"/>
      <c r="E229" s="332"/>
      <c r="F229" s="329"/>
      <c r="G229" s="332"/>
      <c r="H229" s="332"/>
      <c r="I229" s="332"/>
      <c r="J229" s="332"/>
      <c r="K229" s="332"/>
      <c r="L229" s="332"/>
      <c r="M229" s="332"/>
      <c r="N229" s="332"/>
      <c r="O229" s="332"/>
      <c r="P229" s="332"/>
      <c r="Q229" s="332"/>
      <c r="R229" s="332"/>
      <c r="S229" s="332"/>
      <c r="T229" s="332"/>
      <c r="U229" s="332"/>
      <c r="V229" s="332"/>
      <c r="W229" s="332"/>
      <c r="X229" s="332"/>
      <c r="Y229" s="332"/>
      <c r="Z229" s="332"/>
      <c r="AA229" s="332"/>
      <c r="AB229" s="329"/>
      <c r="AC229" s="332"/>
      <c r="AD229" s="332"/>
      <c r="AE229" s="332"/>
      <c r="AF229" s="332"/>
      <c r="AG229" s="332"/>
      <c r="AH229" s="332"/>
      <c r="AI229" s="332"/>
      <c r="AJ229" s="332"/>
      <c r="AK229" s="332"/>
      <c r="AL229" s="327"/>
      <c r="AM229" s="333"/>
      <c r="AN229" s="333"/>
      <c r="AO229" s="443"/>
    </row>
    <row r="230" spans="1:41" x14ac:dyDescent="0.2">
      <c r="A230" s="339"/>
      <c r="B230" s="340"/>
      <c r="C230" s="340"/>
      <c r="D230" s="332"/>
      <c r="E230" s="332"/>
      <c r="F230" s="329"/>
      <c r="G230" s="332"/>
      <c r="H230" s="332"/>
      <c r="I230" s="329"/>
      <c r="J230" s="329"/>
      <c r="K230" s="329"/>
      <c r="L230" s="332"/>
      <c r="M230" s="332"/>
      <c r="N230" s="329"/>
      <c r="O230" s="332"/>
      <c r="P230" s="332"/>
      <c r="Q230" s="332"/>
      <c r="R230" s="332"/>
      <c r="S230" s="332"/>
      <c r="T230" s="332"/>
      <c r="U230" s="332"/>
      <c r="V230" s="332"/>
      <c r="W230" s="332"/>
      <c r="X230" s="332"/>
      <c r="Y230" s="332"/>
      <c r="Z230" s="332"/>
      <c r="AA230" s="332"/>
      <c r="AB230" s="329"/>
      <c r="AC230" s="332"/>
      <c r="AD230" s="332"/>
      <c r="AE230" s="332"/>
      <c r="AF230" s="332"/>
      <c r="AG230" s="332"/>
      <c r="AH230" s="332"/>
      <c r="AI230" s="332"/>
      <c r="AJ230" s="332"/>
      <c r="AK230" s="332"/>
      <c r="AL230" s="327"/>
      <c r="AM230" s="333"/>
      <c r="AN230" s="333"/>
      <c r="AO230" s="443"/>
    </row>
    <row r="231" spans="1:41" x14ac:dyDescent="0.2">
      <c r="A231" s="339"/>
      <c r="B231" s="340"/>
      <c r="C231" s="340"/>
      <c r="D231" s="332"/>
      <c r="E231" s="332"/>
      <c r="F231" s="329"/>
      <c r="G231" s="332"/>
      <c r="H231" s="332"/>
      <c r="I231" s="332"/>
      <c r="J231" s="332"/>
      <c r="K231" s="332"/>
      <c r="L231" s="329"/>
      <c r="M231" s="332"/>
      <c r="N231" s="332"/>
      <c r="O231" s="332"/>
      <c r="P231" s="332"/>
      <c r="Q231" s="332"/>
      <c r="R231" s="332"/>
      <c r="S231" s="329"/>
      <c r="T231" s="332"/>
      <c r="U231" s="332"/>
      <c r="V231" s="329"/>
      <c r="W231" s="332"/>
      <c r="X231" s="329"/>
      <c r="Y231" s="329"/>
      <c r="Z231" s="329"/>
      <c r="AA231" s="332"/>
      <c r="AB231" s="329"/>
      <c r="AC231" s="332"/>
      <c r="AD231" s="332"/>
      <c r="AE231" s="332"/>
      <c r="AF231" s="329"/>
      <c r="AG231" s="332"/>
      <c r="AH231" s="332"/>
      <c r="AI231" s="332"/>
      <c r="AJ231" s="332"/>
      <c r="AK231" s="332"/>
      <c r="AL231" s="327"/>
      <c r="AM231" s="333"/>
      <c r="AN231" s="333"/>
      <c r="AO231" s="443"/>
    </row>
    <row r="232" spans="1:41" x14ac:dyDescent="0.2">
      <c r="A232" s="339"/>
      <c r="B232" s="340"/>
      <c r="C232" s="340"/>
      <c r="D232" s="332"/>
      <c r="E232" s="332"/>
      <c r="F232" s="329"/>
      <c r="G232" s="332"/>
      <c r="H232" s="332"/>
      <c r="I232" s="329"/>
      <c r="J232" s="332"/>
      <c r="K232" s="329"/>
      <c r="L232" s="332"/>
      <c r="M232" s="332"/>
      <c r="N232" s="332"/>
      <c r="O232" s="332"/>
      <c r="P232" s="332"/>
      <c r="Q232" s="332"/>
      <c r="R232" s="332"/>
      <c r="S232" s="332"/>
      <c r="T232" s="332"/>
      <c r="U232" s="332"/>
      <c r="V232" s="332"/>
      <c r="W232" s="332"/>
      <c r="X232" s="329"/>
      <c r="Y232" s="329"/>
      <c r="Z232" s="332"/>
      <c r="AA232" s="332"/>
      <c r="AB232" s="329"/>
      <c r="AC232" s="332"/>
      <c r="AD232" s="332"/>
      <c r="AE232" s="332"/>
      <c r="AF232" s="332"/>
      <c r="AG232" s="332"/>
      <c r="AH232" s="332"/>
      <c r="AI232" s="332"/>
      <c r="AJ232" s="332"/>
      <c r="AK232" s="332"/>
      <c r="AL232" s="327"/>
      <c r="AM232" s="333"/>
      <c r="AN232" s="333"/>
      <c r="AO232" s="443"/>
    </row>
    <row r="233" spans="1:41" x14ac:dyDescent="0.2">
      <c r="A233" s="339"/>
      <c r="B233" s="340"/>
      <c r="C233" s="340"/>
      <c r="D233" s="332"/>
      <c r="E233" s="332"/>
      <c r="F233" s="332"/>
      <c r="G233" s="332"/>
      <c r="H233" s="329"/>
      <c r="I233" s="332"/>
      <c r="J233" s="332"/>
      <c r="K233" s="332"/>
      <c r="L233" s="332"/>
      <c r="M233" s="332"/>
      <c r="N233" s="329"/>
      <c r="O233" s="332"/>
      <c r="P233" s="329"/>
      <c r="Q233" s="332"/>
      <c r="R233" s="329"/>
      <c r="S233" s="329"/>
      <c r="T233" s="332"/>
      <c r="U233" s="332"/>
      <c r="V233" s="332"/>
      <c r="W233" s="332"/>
      <c r="X233" s="332"/>
      <c r="Y233" s="332"/>
      <c r="Z233" s="332"/>
      <c r="AA233" s="329"/>
      <c r="AB233" s="332"/>
      <c r="AC233" s="332"/>
      <c r="AD233" s="332"/>
      <c r="AE233" s="329"/>
      <c r="AF233" s="332"/>
      <c r="AG233" s="332"/>
      <c r="AH233" s="332"/>
      <c r="AI233" s="332"/>
      <c r="AJ233" s="332"/>
      <c r="AK233" s="332"/>
      <c r="AL233" s="327"/>
      <c r="AM233" s="333"/>
      <c r="AN233" s="333"/>
      <c r="AO233" s="443"/>
    </row>
    <row r="234" spans="1:41" x14ac:dyDescent="0.2">
      <c r="A234" s="339"/>
      <c r="B234" s="340"/>
      <c r="C234" s="340"/>
      <c r="D234" s="332"/>
      <c r="E234" s="332"/>
      <c r="F234" s="332"/>
      <c r="G234" s="332"/>
      <c r="H234" s="329"/>
      <c r="I234" s="332"/>
      <c r="J234" s="332"/>
      <c r="K234" s="332"/>
      <c r="L234" s="332"/>
      <c r="M234" s="332"/>
      <c r="N234" s="329"/>
      <c r="O234" s="332"/>
      <c r="P234" s="332"/>
      <c r="Q234" s="332"/>
      <c r="R234" s="329"/>
      <c r="S234" s="329"/>
      <c r="T234" s="332"/>
      <c r="U234" s="329"/>
      <c r="V234" s="332"/>
      <c r="W234" s="332"/>
      <c r="X234" s="332"/>
      <c r="Y234" s="332"/>
      <c r="Z234" s="332"/>
      <c r="AA234" s="332"/>
      <c r="AB234" s="332"/>
      <c r="AC234" s="332"/>
      <c r="AD234" s="332"/>
      <c r="AE234" s="329"/>
      <c r="AF234" s="332"/>
      <c r="AG234" s="332"/>
      <c r="AH234" s="332"/>
      <c r="AI234" s="332"/>
      <c r="AJ234" s="332"/>
      <c r="AK234" s="332"/>
      <c r="AL234" s="327"/>
      <c r="AM234" s="333"/>
      <c r="AN234" s="333"/>
      <c r="AO234" s="443"/>
    </row>
    <row r="235" spans="1:41" x14ac:dyDescent="0.2">
      <c r="A235" s="339"/>
      <c r="B235" s="340"/>
      <c r="C235" s="340"/>
      <c r="D235" s="332"/>
      <c r="E235" s="332"/>
      <c r="F235" s="332"/>
      <c r="G235" s="332"/>
      <c r="H235" s="332"/>
      <c r="I235" s="332"/>
      <c r="J235" s="332"/>
      <c r="K235" s="332"/>
      <c r="L235" s="332"/>
      <c r="M235" s="332"/>
      <c r="N235" s="332"/>
      <c r="O235" s="332"/>
      <c r="P235" s="329"/>
      <c r="Q235" s="332"/>
      <c r="R235" s="332"/>
      <c r="S235" s="332"/>
      <c r="T235" s="332"/>
      <c r="U235" s="332"/>
      <c r="V235" s="332"/>
      <c r="W235" s="332"/>
      <c r="X235" s="332"/>
      <c r="Y235" s="332"/>
      <c r="Z235" s="332"/>
      <c r="AA235" s="332"/>
      <c r="AB235" s="332"/>
      <c r="AC235" s="332"/>
      <c r="AD235" s="332"/>
      <c r="AE235" s="329"/>
      <c r="AF235" s="332"/>
      <c r="AG235" s="332"/>
      <c r="AH235" s="332"/>
      <c r="AI235" s="332"/>
      <c r="AJ235" s="332"/>
      <c r="AK235" s="332"/>
      <c r="AL235" s="327"/>
      <c r="AM235" s="333"/>
      <c r="AN235" s="333"/>
      <c r="AO235" s="443"/>
    </row>
    <row r="236" spans="1:41" x14ac:dyDescent="0.2">
      <c r="A236" s="339"/>
      <c r="B236" s="340"/>
      <c r="C236" s="340"/>
      <c r="D236" s="332"/>
      <c r="E236" s="332"/>
      <c r="F236" s="332"/>
      <c r="G236" s="332"/>
      <c r="H236" s="332"/>
      <c r="I236" s="332"/>
      <c r="J236" s="329"/>
      <c r="K236" s="332"/>
      <c r="L236" s="332"/>
      <c r="M236" s="332"/>
      <c r="N236" s="332"/>
      <c r="O236" s="329"/>
      <c r="P236" s="332"/>
      <c r="Q236" s="332"/>
      <c r="R236" s="329"/>
      <c r="S236" s="332"/>
      <c r="T236" s="329"/>
      <c r="U236" s="332"/>
      <c r="V236" s="329"/>
      <c r="W236" s="332"/>
      <c r="X236" s="332"/>
      <c r="Y236" s="332"/>
      <c r="Z236" s="332"/>
      <c r="AA236" s="332"/>
      <c r="AB236" s="329"/>
      <c r="AC236" s="332"/>
      <c r="AD236" s="332"/>
      <c r="AE236" s="332"/>
      <c r="AF236" s="332"/>
      <c r="AG236" s="329"/>
      <c r="AH236" s="332"/>
      <c r="AI236" s="332"/>
      <c r="AJ236" s="332"/>
      <c r="AK236" s="332"/>
      <c r="AL236" s="327"/>
      <c r="AM236" s="333"/>
      <c r="AN236" s="333"/>
      <c r="AO236" s="443"/>
    </row>
    <row r="237" spans="1:41" x14ac:dyDescent="0.2">
      <c r="A237" s="339"/>
      <c r="B237" s="340"/>
      <c r="C237" s="340"/>
      <c r="D237" s="332"/>
      <c r="E237" s="332"/>
      <c r="F237" s="332"/>
      <c r="G237" s="332"/>
      <c r="H237" s="332"/>
      <c r="I237" s="332"/>
      <c r="J237" s="329"/>
      <c r="K237" s="332"/>
      <c r="L237" s="332"/>
      <c r="M237" s="332"/>
      <c r="N237" s="332"/>
      <c r="O237" s="329"/>
      <c r="P237" s="332"/>
      <c r="Q237" s="332"/>
      <c r="R237" s="332"/>
      <c r="S237" s="332"/>
      <c r="T237" s="332"/>
      <c r="U237" s="332"/>
      <c r="V237" s="329"/>
      <c r="W237" s="332"/>
      <c r="X237" s="332"/>
      <c r="Y237" s="332"/>
      <c r="Z237" s="332"/>
      <c r="AA237" s="332"/>
      <c r="AB237" s="329"/>
      <c r="AC237" s="332"/>
      <c r="AD237" s="332"/>
      <c r="AE237" s="332"/>
      <c r="AF237" s="332"/>
      <c r="AG237" s="329"/>
      <c r="AH237" s="332"/>
      <c r="AI237" s="332"/>
      <c r="AJ237" s="329"/>
      <c r="AK237" s="332"/>
      <c r="AL237" s="327"/>
      <c r="AM237" s="333"/>
      <c r="AN237" s="333"/>
      <c r="AO237" s="443"/>
    </row>
    <row r="238" spans="1:41" x14ac:dyDescent="0.2">
      <c r="A238" s="339"/>
      <c r="B238" s="340"/>
      <c r="C238" s="340"/>
      <c r="D238" s="332"/>
      <c r="E238" s="332"/>
      <c r="F238" s="332"/>
      <c r="G238" s="332"/>
      <c r="H238" s="332"/>
      <c r="I238" s="332"/>
      <c r="J238" s="332"/>
      <c r="K238" s="332"/>
      <c r="L238" s="332"/>
      <c r="M238" s="332"/>
      <c r="N238" s="332"/>
      <c r="O238" s="332"/>
      <c r="P238" s="329"/>
      <c r="Q238" s="332"/>
      <c r="R238" s="332"/>
      <c r="S238" s="332"/>
      <c r="T238" s="332"/>
      <c r="U238" s="332"/>
      <c r="V238" s="332"/>
      <c r="W238" s="332"/>
      <c r="X238" s="332"/>
      <c r="Y238" s="332"/>
      <c r="Z238" s="332"/>
      <c r="AA238" s="332"/>
      <c r="AB238" s="332"/>
      <c r="AC238" s="332"/>
      <c r="AD238" s="332"/>
      <c r="AE238" s="329"/>
      <c r="AF238" s="332"/>
      <c r="AG238" s="332"/>
      <c r="AH238" s="332"/>
      <c r="AI238" s="332"/>
      <c r="AJ238" s="332"/>
      <c r="AK238" s="332"/>
      <c r="AL238" s="327"/>
      <c r="AM238" s="333"/>
      <c r="AN238" s="333"/>
      <c r="AO238" s="443"/>
    </row>
    <row r="239" spans="1:41" x14ac:dyDescent="0.2">
      <c r="A239" s="339"/>
      <c r="B239" s="340"/>
      <c r="C239" s="340"/>
      <c r="D239" s="329"/>
      <c r="E239" s="332"/>
      <c r="F239" s="329"/>
      <c r="G239" s="332"/>
      <c r="H239" s="332"/>
      <c r="I239" s="332"/>
      <c r="J239" s="332"/>
      <c r="K239" s="332"/>
      <c r="L239" s="332"/>
      <c r="M239" s="332"/>
      <c r="N239" s="332"/>
      <c r="O239" s="332"/>
      <c r="P239" s="332"/>
      <c r="Q239" s="332"/>
      <c r="R239" s="332"/>
      <c r="S239" s="332"/>
      <c r="T239" s="332"/>
      <c r="U239" s="332"/>
      <c r="V239" s="332"/>
      <c r="W239" s="332"/>
      <c r="X239" s="332"/>
      <c r="Y239" s="332"/>
      <c r="Z239" s="332"/>
      <c r="AA239" s="332"/>
      <c r="AB239" s="332"/>
      <c r="AC239" s="332"/>
      <c r="AD239" s="332"/>
      <c r="AE239" s="332"/>
      <c r="AF239" s="332"/>
      <c r="AG239" s="332"/>
      <c r="AH239" s="332"/>
      <c r="AI239" s="332"/>
      <c r="AJ239" s="332"/>
      <c r="AK239" s="329"/>
      <c r="AL239" s="327"/>
      <c r="AM239" s="340"/>
      <c r="AN239" s="333"/>
      <c r="AO239" s="443"/>
    </row>
    <row r="240" spans="1:41" x14ac:dyDescent="0.2">
      <c r="A240" s="339"/>
      <c r="B240" s="340"/>
      <c r="C240" s="340"/>
      <c r="D240" s="329"/>
      <c r="E240" s="332"/>
      <c r="F240" s="329"/>
      <c r="G240" s="332"/>
      <c r="H240" s="332"/>
      <c r="I240" s="332"/>
      <c r="J240" s="332"/>
      <c r="K240" s="332"/>
      <c r="L240" s="332"/>
      <c r="M240" s="332"/>
      <c r="N240" s="332"/>
      <c r="O240" s="332"/>
      <c r="P240" s="332"/>
      <c r="Q240" s="332"/>
      <c r="R240" s="332"/>
      <c r="S240" s="332"/>
      <c r="T240" s="332"/>
      <c r="U240" s="332"/>
      <c r="V240" s="332"/>
      <c r="W240" s="332"/>
      <c r="X240" s="332"/>
      <c r="Y240" s="332"/>
      <c r="Z240" s="332"/>
      <c r="AA240" s="332"/>
      <c r="AB240" s="332"/>
      <c r="AC240" s="332"/>
      <c r="AD240" s="332"/>
      <c r="AE240" s="332"/>
      <c r="AF240" s="332"/>
      <c r="AG240" s="332"/>
      <c r="AH240" s="332"/>
      <c r="AI240" s="332"/>
      <c r="AJ240" s="332"/>
      <c r="AK240" s="329"/>
      <c r="AL240" s="327"/>
      <c r="AM240" s="340"/>
      <c r="AN240" s="333"/>
      <c r="AO240" s="443"/>
    </row>
    <row r="241" spans="1:41" x14ac:dyDescent="0.2">
      <c r="A241" s="339"/>
      <c r="B241" s="340"/>
      <c r="C241" s="340"/>
      <c r="D241" s="329"/>
      <c r="E241" s="332"/>
      <c r="F241" s="329"/>
      <c r="G241" s="332"/>
      <c r="H241" s="332"/>
      <c r="I241" s="332"/>
      <c r="J241" s="332"/>
      <c r="K241" s="332"/>
      <c r="L241" s="332"/>
      <c r="M241" s="332"/>
      <c r="N241" s="332"/>
      <c r="O241" s="332"/>
      <c r="P241" s="332"/>
      <c r="Q241" s="332"/>
      <c r="R241" s="332"/>
      <c r="S241" s="332"/>
      <c r="T241" s="332"/>
      <c r="U241" s="332"/>
      <c r="V241" s="332"/>
      <c r="W241" s="332"/>
      <c r="X241" s="332"/>
      <c r="Y241" s="332"/>
      <c r="Z241" s="332"/>
      <c r="AA241" s="332"/>
      <c r="AB241" s="332"/>
      <c r="AC241" s="332"/>
      <c r="AD241" s="332"/>
      <c r="AE241" s="332"/>
      <c r="AF241" s="332"/>
      <c r="AG241" s="332"/>
      <c r="AH241" s="332"/>
      <c r="AI241" s="332"/>
      <c r="AJ241" s="332"/>
      <c r="AK241" s="329"/>
      <c r="AL241" s="327"/>
      <c r="AM241" s="333"/>
      <c r="AN241" s="333"/>
      <c r="AO241" s="443"/>
    </row>
    <row r="242" spans="1:41" x14ac:dyDescent="0.2">
      <c r="A242" s="339"/>
      <c r="B242" s="340"/>
      <c r="C242" s="340"/>
      <c r="D242" s="329"/>
      <c r="E242" s="332"/>
      <c r="F242" s="332"/>
      <c r="G242" s="329"/>
      <c r="H242" s="332"/>
      <c r="I242" s="332"/>
      <c r="J242" s="332"/>
      <c r="K242" s="332"/>
      <c r="L242" s="332"/>
      <c r="M242" s="332"/>
      <c r="N242" s="332"/>
      <c r="O242" s="332"/>
      <c r="P242" s="332"/>
      <c r="Q242" s="332"/>
      <c r="R242" s="329"/>
      <c r="S242" s="332"/>
      <c r="T242" s="332"/>
      <c r="U242" s="332"/>
      <c r="V242" s="332"/>
      <c r="W242" s="332"/>
      <c r="X242" s="332"/>
      <c r="Y242" s="332"/>
      <c r="Z242" s="332"/>
      <c r="AA242" s="332"/>
      <c r="AB242" s="332"/>
      <c r="AC242" s="332"/>
      <c r="AD242" s="332"/>
      <c r="AE242" s="332"/>
      <c r="AF242" s="332"/>
      <c r="AG242" s="332"/>
      <c r="AH242" s="329"/>
      <c r="AI242" s="329"/>
      <c r="AJ242" s="329"/>
      <c r="AK242" s="332"/>
      <c r="AL242" s="327"/>
      <c r="AM242" s="333"/>
      <c r="AN242" s="333"/>
      <c r="AO242" s="443"/>
    </row>
    <row r="243" spans="1:41" x14ac:dyDescent="0.2">
      <c r="A243" s="339" t="s">
        <v>336</v>
      </c>
      <c r="B243" s="492">
        <v>100</v>
      </c>
      <c r="C243" s="340" t="s">
        <v>308</v>
      </c>
      <c r="D243" s="329">
        <v>96</v>
      </c>
      <c r="E243" s="332">
        <v>1.2</v>
      </c>
      <c r="F243" s="332">
        <v>6</v>
      </c>
      <c r="G243" s="329">
        <v>8.4</v>
      </c>
      <c r="H243" s="332"/>
      <c r="I243" s="332"/>
      <c r="J243" s="332"/>
      <c r="K243" s="332"/>
      <c r="L243" s="332"/>
      <c r="M243" s="332"/>
      <c r="N243" s="332"/>
      <c r="O243" s="332"/>
      <c r="P243" s="332"/>
      <c r="Q243" s="332"/>
      <c r="R243" s="329"/>
      <c r="S243" s="332"/>
      <c r="T243" s="332"/>
      <c r="U243" s="332"/>
      <c r="V243" s="332"/>
      <c r="W243" s="332"/>
      <c r="X243" s="332"/>
      <c r="Y243" s="332"/>
      <c r="Z243" s="332"/>
      <c r="AA243" s="332"/>
      <c r="AB243" s="332"/>
      <c r="AC243" s="332"/>
      <c r="AD243" s="332"/>
      <c r="AE243" s="332"/>
      <c r="AF243" s="332">
        <v>6.3</v>
      </c>
      <c r="AG243" s="332"/>
      <c r="AH243" s="329"/>
      <c r="AI243" s="329"/>
      <c r="AJ243" s="329"/>
      <c r="AK243" s="332"/>
      <c r="AL243" s="327"/>
      <c r="AM243" s="333"/>
      <c r="AN243" s="333"/>
      <c r="AO243" s="443"/>
    </row>
    <row r="244" spans="1:41" x14ac:dyDescent="0.2">
      <c r="A244" s="339" t="s">
        <v>353</v>
      </c>
      <c r="B244" s="492">
        <v>5</v>
      </c>
      <c r="C244" s="340" t="s">
        <v>308</v>
      </c>
      <c r="D244" s="329">
        <v>20</v>
      </c>
      <c r="E244" s="332">
        <v>5</v>
      </c>
      <c r="F244" s="332">
        <v>0</v>
      </c>
      <c r="G244" s="329">
        <v>0</v>
      </c>
      <c r="H244" s="332"/>
      <c r="I244" s="332"/>
      <c r="J244" s="332"/>
      <c r="K244" s="332"/>
      <c r="L244" s="332"/>
      <c r="M244" s="332"/>
      <c r="N244" s="332"/>
      <c r="O244" s="332"/>
      <c r="P244" s="332"/>
      <c r="Q244" s="332"/>
      <c r="R244" s="329"/>
      <c r="S244" s="332"/>
      <c r="T244" s="332"/>
      <c r="U244" s="332"/>
      <c r="V244" s="332"/>
      <c r="W244" s="332"/>
      <c r="X244" s="332"/>
      <c r="Y244" s="332"/>
      <c r="Z244" s="332"/>
      <c r="AA244" s="332"/>
      <c r="AB244" s="332"/>
      <c r="AC244" s="332"/>
      <c r="AD244" s="332"/>
      <c r="AE244" s="332"/>
      <c r="AF244" s="332"/>
      <c r="AG244" s="332"/>
      <c r="AH244" s="329"/>
      <c r="AI244" s="329"/>
      <c r="AJ244" s="329"/>
      <c r="AK244" s="332"/>
      <c r="AL244" s="327"/>
      <c r="AM244" s="333"/>
      <c r="AN244" s="333"/>
      <c r="AO244" s="443"/>
    </row>
    <row r="245" spans="1:41" x14ac:dyDescent="0.2">
      <c r="A245" s="493" t="s">
        <v>342</v>
      </c>
      <c r="B245" s="492">
        <v>100</v>
      </c>
      <c r="C245" s="340" t="s">
        <v>308</v>
      </c>
      <c r="D245" s="329">
        <v>241</v>
      </c>
      <c r="E245" s="332">
        <v>31.9</v>
      </c>
      <c r="F245" s="332">
        <v>0</v>
      </c>
      <c r="G245" s="329">
        <v>11.6</v>
      </c>
      <c r="H245" s="332"/>
      <c r="I245" s="332"/>
      <c r="J245" s="332"/>
      <c r="K245" s="332"/>
      <c r="L245" s="332"/>
      <c r="M245" s="332"/>
      <c r="N245" s="332"/>
      <c r="O245" s="332"/>
      <c r="P245" s="332"/>
      <c r="Q245" s="332"/>
      <c r="R245" s="329"/>
      <c r="S245" s="332"/>
      <c r="T245" s="332"/>
      <c r="U245" s="332"/>
      <c r="V245" s="332"/>
      <c r="W245" s="332"/>
      <c r="X245" s="332"/>
      <c r="Y245" s="332"/>
      <c r="Z245" s="332"/>
      <c r="AA245" s="332"/>
      <c r="AB245" s="332"/>
      <c r="AC245" s="332"/>
      <c r="AD245" s="332"/>
      <c r="AE245" s="332"/>
      <c r="AF245" s="332"/>
      <c r="AG245" s="332"/>
      <c r="AH245" s="329"/>
      <c r="AI245" s="329"/>
      <c r="AJ245" s="329"/>
      <c r="AK245" s="332"/>
      <c r="AL245" s="327"/>
      <c r="AM245" s="333"/>
      <c r="AN245" s="333"/>
      <c r="AO245" s="443"/>
    </row>
    <row r="246" spans="1:41" x14ac:dyDescent="0.2">
      <c r="A246" s="322" t="s">
        <v>346</v>
      </c>
      <c r="B246" s="323">
        <v>28</v>
      </c>
      <c r="C246" s="323" t="s">
        <v>308</v>
      </c>
      <c r="D246" s="326">
        <v>94</v>
      </c>
      <c r="E246" s="326">
        <v>24</v>
      </c>
      <c r="F246" s="326">
        <v>0</v>
      </c>
      <c r="G246" s="326">
        <v>0</v>
      </c>
      <c r="H246" s="326">
        <v>0</v>
      </c>
      <c r="I246" s="326">
        <v>0</v>
      </c>
      <c r="J246" s="326">
        <v>0</v>
      </c>
      <c r="K246" s="326">
        <v>0</v>
      </c>
      <c r="L246" s="326">
        <v>0</v>
      </c>
      <c r="M246" s="326">
        <v>0</v>
      </c>
      <c r="N246" s="326">
        <v>0</v>
      </c>
      <c r="O246" s="326">
        <v>0</v>
      </c>
      <c r="P246" s="324">
        <v>0</v>
      </c>
      <c r="Q246" s="326">
        <v>0</v>
      </c>
      <c r="R246" s="326">
        <v>0</v>
      </c>
      <c r="S246" s="326">
        <v>0</v>
      </c>
      <c r="T246" s="326">
        <v>0</v>
      </c>
      <c r="U246" s="326">
        <v>0</v>
      </c>
      <c r="V246" s="326">
        <v>0</v>
      </c>
      <c r="W246" s="326">
        <v>0</v>
      </c>
      <c r="X246" s="326">
        <v>0</v>
      </c>
      <c r="Y246" s="326">
        <v>0</v>
      </c>
      <c r="Z246" s="326">
        <v>0</v>
      </c>
      <c r="AA246" s="326">
        <v>0</v>
      </c>
      <c r="AB246" s="326">
        <v>0</v>
      </c>
      <c r="AC246" s="475">
        <v>0.40799999999999997</v>
      </c>
      <c r="AD246" s="326">
        <v>0</v>
      </c>
      <c r="AE246" s="325">
        <v>0</v>
      </c>
      <c r="AF246" s="326">
        <v>4</v>
      </c>
      <c r="AG246" s="326">
        <v>0</v>
      </c>
      <c r="AH246" s="474">
        <v>0</v>
      </c>
      <c r="AI246" s="326">
        <v>0</v>
      </c>
      <c r="AJ246" s="326">
        <v>0</v>
      </c>
      <c r="AK246" s="326">
        <v>0</v>
      </c>
      <c r="AL246" s="327">
        <v>0</v>
      </c>
      <c r="AM246" s="328"/>
      <c r="AN246" s="328"/>
      <c r="AO246" s="443">
        <v>1.96</v>
      </c>
    </row>
    <row r="247" spans="1:41" x14ac:dyDescent="0.2">
      <c r="A247" s="322" t="s">
        <v>328</v>
      </c>
      <c r="B247" s="323">
        <v>100</v>
      </c>
      <c r="C247" s="323" t="s">
        <v>308</v>
      </c>
      <c r="D247" s="326">
        <v>124</v>
      </c>
      <c r="E247" s="326">
        <v>2.2000000000000002</v>
      </c>
      <c r="F247" s="326">
        <v>25.8</v>
      </c>
      <c r="G247" s="326">
        <v>1</v>
      </c>
      <c r="H247" s="326">
        <v>0</v>
      </c>
      <c r="I247" s="326">
        <v>0</v>
      </c>
      <c r="J247" s="326">
        <v>0</v>
      </c>
      <c r="K247" s="326">
        <v>0</v>
      </c>
      <c r="L247" s="326">
        <v>0</v>
      </c>
      <c r="M247" s="326">
        <v>0</v>
      </c>
      <c r="N247" s="326">
        <v>0</v>
      </c>
      <c r="O247" s="326">
        <v>0</v>
      </c>
      <c r="P247" s="324">
        <v>0</v>
      </c>
      <c r="Q247" s="326">
        <v>0</v>
      </c>
      <c r="R247" s="326">
        <v>0</v>
      </c>
      <c r="S247" s="326">
        <v>0</v>
      </c>
      <c r="T247" s="326">
        <v>0</v>
      </c>
      <c r="U247" s="326">
        <v>0</v>
      </c>
      <c r="V247" s="326">
        <v>0</v>
      </c>
      <c r="W247" s="326">
        <v>0</v>
      </c>
      <c r="X247" s="326">
        <v>0</v>
      </c>
      <c r="Y247" s="326">
        <v>0</v>
      </c>
      <c r="Z247" s="326">
        <v>0</v>
      </c>
      <c r="AA247" s="326">
        <v>0</v>
      </c>
      <c r="AB247" s="326">
        <v>0</v>
      </c>
      <c r="AC247" s="475">
        <v>1E-3</v>
      </c>
      <c r="AD247" s="326">
        <v>0</v>
      </c>
      <c r="AE247" s="325">
        <v>0</v>
      </c>
      <c r="AF247" s="326">
        <v>2.7</v>
      </c>
      <c r="AG247" s="326">
        <v>0</v>
      </c>
      <c r="AH247" s="474">
        <v>0.3</v>
      </c>
      <c r="AI247" s="326">
        <v>0</v>
      </c>
      <c r="AJ247" s="326">
        <v>0</v>
      </c>
      <c r="AK247" s="326">
        <v>0</v>
      </c>
      <c r="AL247" s="327">
        <v>50</v>
      </c>
      <c r="AM247" s="328"/>
      <c r="AN247" s="328"/>
      <c r="AO247" s="443">
        <v>0.45</v>
      </c>
    </row>
    <row r="248" spans="1:41" x14ac:dyDescent="0.2">
      <c r="A248" s="322" t="s">
        <v>329</v>
      </c>
      <c r="B248" s="323">
        <v>100</v>
      </c>
      <c r="C248" s="323" t="s">
        <v>308</v>
      </c>
      <c r="D248" s="326">
        <v>128</v>
      </c>
      <c r="E248" s="326">
        <v>2.5</v>
      </c>
      <c r="F248" s="326">
        <v>28.1</v>
      </c>
      <c r="G248" s="324">
        <v>0</v>
      </c>
      <c r="H248" s="325">
        <v>0</v>
      </c>
      <c r="I248" s="326">
        <v>0</v>
      </c>
      <c r="J248" s="325">
        <v>0</v>
      </c>
      <c r="K248" s="325">
        <v>0</v>
      </c>
      <c r="L248" s="325">
        <v>0</v>
      </c>
      <c r="M248" s="325">
        <v>0</v>
      </c>
      <c r="N248" s="325">
        <v>0</v>
      </c>
      <c r="O248" s="325">
        <v>0</v>
      </c>
      <c r="P248" s="324">
        <v>0</v>
      </c>
      <c r="Q248" s="326">
        <v>0</v>
      </c>
      <c r="R248" s="326">
        <v>0</v>
      </c>
      <c r="S248" s="326">
        <v>0</v>
      </c>
      <c r="T248" s="325">
        <v>0</v>
      </c>
      <c r="U248" s="326">
        <v>0</v>
      </c>
      <c r="V248" s="326">
        <v>0</v>
      </c>
      <c r="W248" s="325">
        <v>0</v>
      </c>
      <c r="X248" s="326">
        <v>0</v>
      </c>
      <c r="Y248" s="326">
        <v>0</v>
      </c>
      <c r="Z248" s="326">
        <v>0</v>
      </c>
      <c r="AA248" s="326">
        <v>0</v>
      </c>
      <c r="AB248" s="325">
        <v>0</v>
      </c>
      <c r="AC248" s="326">
        <v>0</v>
      </c>
      <c r="AD248" s="326">
        <v>0</v>
      </c>
      <c r="AE248" s="326">
        <v>0</v>
      </c>
      <c r="AF248" s="326">
        <v>1.6</v>
      </c>
      <c r="AG248" s="325">
        <v>0</v>
      </c>
      <c r="AH248" s="324">
        <v>0.2</v>
      </c>
      <c r="AI248" s="324">
        <v>0</v>
      </c>
      <c r="AJ248" s="326">
        <v>0</v>
      </c>
      <c r="AK248" s="326">
        <v>0</v>
      </c>
      <c r="AL248" s="327">
        <v>68</v>
      </c>
      <c r="AM248" s="323"/>
      <c r="AN248" s="328"/>
      <c r="AO248" s="443">
        <v>0.12</v>
      </c>
    </row>
    <row r="249" spans="1:41" x14ac:dyDescent="0.2">
      <c r="A249" s="494" t="s">
        <v>340</v>
      </c>
      <c r="B249" s="340">
        <v>100</v>
      </c>
      <c r="C249" s="340" t="s">
        <v>308</v>
      </c>
      <c r="D249" s="326">
        <v>159</v>
      </c>
      <c r="E249" s="326">
        <v>35</v>
      </c>
      <c r="F249" s="326">
        <v>0</v>
      </c>
      <c r="G249" s="324">
        <v>1.18</v>
      </c>
      <c r="H249" s="325"/>
      <c r="I249" s="326"/>
      <c r="J249" s="325"/>
      <c r="K249" s="325"/>
      <c r="L249" s="325"/>
      <c r="M249" s="325"/>
      <c r="N249" s="325"/>
      <c r="O249" s="325"/>
      <c r="P249" s="324"/>
      <c r="Q249" s="326"/>
      <c r="R249" s="326"/>
      <c r="S249" s="326"/>
      <c r="T249" s="325"/>
      <c r="U249" s="326"/>
      <c r="V249" s="326"/>
      <c r="W249" s="325"/>
      <c r="X249" s="326"/>
      <c r="Y249" s="326"/>
      <c r="Z249" s="326"/>
      <c r="AA249" s="326"/>
      <c r="AB249" s="325"/>
      <c r="AC249" s="326"/>
      <c r="AD249" s="326"/>
      <c r="AE249" s="326"/>
      <c r="AF249" s="326"/>
      <c r="AG249" s="325"/>
      <c r="AH249" s="324"/>
      <c r="AI249" s="324"/>
      <c r="AJ249" s="326"/>
      <c r="AK249" s="326"/>
      <c r="AL249" s="327"/>
      <c r="AM249" s="323"/>
      <c r="AN249" s="328"/>
      <c r="AO249" s="443"/>
    </row>
    <row r="250" spans="1:41" x14ac:dyDescent="0.2">
      <c r="A250" s="322" t="s">
        <v>302</v>
      </c>
      <c r="B250" s="323">
        <v>100</v>
      </c>
      <c r="C250" s="323" t="s">
        <v>308</v>
      </c>
      <c r="D250" s="326">
        <v>347</v>
      </c>
      <c r="E250" s="326">
        <v>14.3</v>
      </c>
      <c r="F250" s="326">
        <v>56.6</v>
      </c>
      <c r="G250" s="326">
        <v>7.3</v>
      </c>
      <c r="H250" s="326">
        <v>0</v>
      </c>
      <c r="I250" s="326">
        <v>0</v>
      </c>
      <c r="J250" s="326">
        <v>0</v>
      </c>
      <c r="K250" s="326">
        <v>0</v>
      </c>
      <c r="L250" s="326">
        <v>0</v>
      </c>
      <c r="M250" s="326">
        <v>0</v>
      </c>
      <c r="N250" s="326">
        <v>0</v>
      </c>
      <c r="O250" s="326">
        <v>0</v>
      </c>
      <c r="P250" s="326">
        <v>0</v>
      </c>
      <c r="Q250" s="326">
        <v>0</v>
      </c>
      <c r="R250" s="326">
        <v>0</v>
      </c>
      <c r="S250" s="326">
        <v>0</v>
      </c>
      <c r="T250" s="326">
        <v>0</v>
      </c>
      <c r="U250" s="325">
        <v>0</v>
      </c>
      <c r="V250" s="326">
        <v>0</v>
      </c>
      <c r="W250" s="326">
        <v>0</v>
      </c>
      <c r="X250" s="326">
        <v>0</v>
      </c>
      <c r="Y250" s="326">
        <v>0</v>
      </c>
      <c r="Z250" s="326">
        <v>0</v>
      </c>
      <c r="AA250" s="326">
        <v>0</v>
      </c>
      <c r="AB250" s="326">
        <v>0</v>
      </c>
      <c r="AC250" s="326">
        <v>0</v>
      </c>
      <c r="AD250" s="326">
        <v>0</v>
      </c>
      <c r="AE250" s="326">
        <v>0</v>
      </c>
      <c r="AF250" s="326">
        <v>9.6</v>
      </c>
      <c r="AG250" s="326">
        <v>0</v>
      </c>
      <c r="AH250" s="474">
        <v>0.5</v>
      </c>
      <c r="AI250" s="326">
        <v>0</v>
      </c>
      <c r="AJ250" s="326">
        <v>0</v>
      </c>
      <c r="AK250" s="326">
        <v>0</v>
      </c>
      <c r="AL250" s="327">
        <v>55</v>
      </c>
      <c r="AM250" s="328"/>
      <c r="AN250" s="328"/>
      <c r="AO250" s="443">
        <v>0.45</v>
      </c>
    </row>
    <row r="251" spans="1:41" x14ac:dyDescent="0.2">
      <c r="A251" s="494" t="s">
        <v>338</v>
      </c>
      <c r="B251" s="340">
        <v>100</v>
      </c>
      <c r="C251" s="340" t="s">
        <v>308</v>
      </c>
      <c r="D251" s="326">
        <v>884</v>
      </c>
      <c r="E251" s="326">
        <v>0</v>
      </c>
      <c r="F251" s="326">
        <v>0</v>
      </c>
      <c r="G251" s="326">
        <v>100</v>
      </c>
      <c r="H251" s="326"/>
      <c r="I251" s="326"/>
      <c r="J251" s="326"/>
      <c r="K251" s="326"/>
      <c r="L251" s="326"/>
      <c r="M251" s="326"/>
      <c r="N251" s="326"/>
      <c r="O251" s="326"/>
      <c r="P251" s="326"/>
      <c r="Q251" s="326"/>
      <c r="R251" s="326"/>
      <c r="S251" s="326"/>
      <c r="T251" s="326"/>
      <c r="U251" s="325"/>
      <c r="V251" s="326"/>
      <c r="W251" s="326"/>
      <c r="X251" s="326"/>
      <c r="Y251" s="326"/>
      <c r="Z251" s="326"/>
      <c r="AA251" s="326"/>
      <c r="AB251" s="326"/>
      <c r="AC251" s="326"/>
      <c r="AD251" s="326"/>
      <c r="AE251" s="326"/>
      <c r="AF251" s="326"/>
      <c r="AG251" s="326"/>
      <c r="AH251" s="474"/>
      <c r="AI251" s="326"/>
      <c r="AJ251" s="326"/>
      <c r="AK251" s="326"/>
      <c r="AL251" s="327"/>
      <c r="AM251" s="328"/>
      <c r="AN251" s="328"/>
      <c r="AO251" s="443"/>
    </row>
    <row r="252" spans="1:41" x14ac:dyDescent="0.2">
      <c r="A252" s="322" t="s">
        <v>310</v>
      </c>
      <c r="B252" s="323">
        <v>100</v>
      </c>
      <c r="C252" s="323" t="s">
        <v>308</v>
      </c>
      <c r="D252" s="326">
        <v>98</v>
      </c>
      <c r="E252" s="326">
        <v>1.3</v>
      </c>
      <c r="F252" s="325">
        <v>26</v>
      </c>
      <c r="G252" s="326">
        <v>0.1</v>
      </c>
      <c r="H252" s="326">
        <v>0</v>
      </c>
      <c r="I252" s="326">
        <v>0</v>
      </c>
      <c r="J252" s="326">
        <v>0</v>
      </c>
      <c r="K252" s="326">
        <v>0</v>
      </c>
      <c r="L252" s="326">
        <v>0</v>
      </c>
      <c r="M252" s="326">
        <v>0</v>
      </c>
      <c r="N252" s="326">
        <v>0</v>
      </c>
      <c r="O252" s="326">
        <v>0</v>
      </c>
      <c r="P252" s="326">
        <v>0</v>
      </c>
      <c r="Q252" s="326">
        <v>0</v>
      </c>
      <c r="R252" s="324">
        <v>0</v>
      </c>
      <c r="S252" s="326">
        <v>0</v>
      </c>
      <c r="T252" s="326">
        <v>0</v>
      </c>
      <c r="U252" s="326">
        <v>0</v>
      </c>
      <c r="V252" s="326">
        <v>0</v>
      </c>
      <c r="W252" s="324">
        <v>0</v>
      </c>
      <c r="X252" s="326">
        <v>0</v>
      </c>
      <c r="Y252" s="325">
        <v>0</v>
      </c>
      <c r="Z252" s="324">
        <v>0</v>
      </c>
      <c r="AA252" s="326">
        <v>0</v>
      </c>
      <c r="AB252" s="326">
        <v>0</v>
      </c>
      <c r="AC252" s="326">
        <v>0</v>
      </c>
      <c r="AD252" s="324">
        <v>0</v>
      </c>
      <c r="AE252" s="326">
        <v>0</v>
      </c>
      <c r="AF252" s="324">
        <v>2</v>
      </c>
      <c r="AG252" s="326">
        <v>0</v>
      </c>
      <c r="AH252" s="326">
        <v>0.1</v>
      </c>
      <c r="AI252" s="326">
        <v>0</v>
      </c>
      <c r="AJ252" s="326">
        <v>0</v>
      </c>
      <c r="AK252" s="326">
        <v>0</v>
      </c>
      <c r="AL252" s="327">
        <v>83</v>
      </c>
      <c r="AM252" s="328"/>
      <c r="AN252" s="328"/>
      <c r="AO252" s="444">
        <v>0.5</v>
      </c>
    </row>
    <row r="253" spans="1:41" x14ac:dyDescent="0.2">
      <c r="A253" s="322" t="s">
        <v>325</v>
      </c>
      <c r="B253" s="323">
        <v>100</v>
      </c>
      <c r="C253" s="323" t="s">
        <v>308</v>
      </c>
      <c r="D253" s="326">
        <v>77</v>
      </c>
      <c r="E253" s="326">
        <v>0.6</v>
      </c>
      <c r="F253" s="324">
        <v>18.399999999999999</v>
      </c>
      <c r="G253" s="326">
        <v>0.1</v>
      </c>
      <c r="H253" s="326">
        <v>9</v>
      </c>
      <c r="I253" s="324">
        <v>0</v>
      </c>
      <c r="J253" s="326">
        <v>0</v>
      </c>
      <c r="K253" s="324">
        <v>0</v>
      </c>
      <c r="L253" s="324">
        <v>0</v>
      </c>
      <c r="M253" s="326">
        <v>0</v>
      </c>
      <c r="N253" s="326">
        <v>0</v>
      </c>
      <c r="O253" s="326">
        <v>0</v>
      </c>
      <c r="P253" s="326">
        <v>0</v>
      </c>
      <c r="Q253" s="326">
        <v>0</v>
      </c>
      <c r="R253" s="326">
        <v>0</v>
      </c>
      <c r="S253" s="326">
        <v>0</v>
      </c>
      <c r="T253" s="326">
        <v>0</v>
      </c>
      <c r="U253" s="326">
        <v>0</v>
      </c>
      <c r="V253" s="326">
        <v>0</v>
      </c>
      <c r="W253" s="326">
        <v>0</v>
      </c>
      <c r="X253" s="324">
        <v>0</v>
      </c>
      <c r="Y253" s="325">
        <v>0</v>
      </c>
      <c r="Z253" s="324">
        <v>0</v>
      </c>
      <c r="AA253" s="326">
        <v>0</v>
      </c>
      <c r="AB253" s="325">
        <v>0</v>
      </c>
      <c r="AC253" s="475">
        <v>3.0000000000000001E-3</v>
      </c>
      <c r="AD253" s="324">
        <v>0</v>
      </c>
      <c r="AE253" s="326">
        <v>0</v>
      </c>
      <c r="AF253" s="324">
        <v>2.2000000000000002</v>
      </c>
      <c r="AG253" s="326">
        <v>0</v>
      </c>
      <c r="AH253" s="326">
        <v>0</v>
      </c>
      <c r="AI253" s="326">
        <v>0</v>
      </c>
      <c r="AJ253" s="326">
        <v>0</v>
      </c>
      <c r="AK253" s="326">
        <v>0</v>
      </c>
      <c r="AL253" s="327">
        <v>44</v>
      </c>
      <c r="AM253" s="328"/>
      <c r="AN253" s="328"/>
      <c r="AO253" s="444">
        <v>0.4</v>
      </c>
    </row>
    <row r="254" spans="1:41" x14ac:dyDescent="0.2">
      <c r="A254" s="322" t="s">
        <v>352</v>
      </c>
      <c r="B254" s="340">
        <v>5</v>
      </c>
      <c r="C254" s="340" t="s">
        <v>308</v>
      </c>
      <c r="D254" s="326">
        <v>20</v>
      </c>
      <c r="E254" s="326">
        <v>5</v>
      </c>
      <c r="F254" s="324">
        <v>0</v>
      </c>
      <c r="G254" s="326">
        <v>0</v>
      </c>
      <c r="H254" s="326"/>
      <c r="I254" s="324"/>
      <c r="J254" s="326"/>
      <c r="K254" s="324"/>
      <c r="L254" s="324"/>
      <c r="M254" s="326"/>
      <c r="N254" s="326"/>
      <c r="O254" s="326"/>
      <c r="P254" s="326"/>
      <c r="Q254" s="326"/>
      <c r="R254" s="326"/>
      <c r="S254" s="326"/>
      <c r="T254" s="326"/>
      <c r="U254" s="326"/>
      <c r="V254" s="326"/>
      <c r="W254" s="326"/>
      <c r="X254" s="324"/>
      <c r="Y254" s="325"/>
      <c r="Z254" s="324"/>
      <c r="AA254" s="326"/>
      <c r="AB254" s="325"/>
      <c r="AC254" s="475"/>
      <c r="AD254" s="324"/>
      <c r="AE254" s="326"/>
      <c r="AF254" s="324"/>
      <c r="AG254" s="326"/>
      <c r="AH254" s="326"/>
      <c r="AI254" s="326"/>
      <c r="AJ254" s="326"/>
      <c r="AK254" s="326"/>
      <c r="AL254" s="327"/>
      <c r="AM254" s="328"/>
      <c r="AN254" s="328"/>
      <c r="AO254" s="444"/>
    </row>
    <row r="255" spans="1:41" x14ac:dyDescent="0.2">
      <c r="A255" s="494" t="s">
        <v>344</v>
      </c>
      <c r="B255" s="340">
        <v>100</v>
      </c>
      <c r="C255" s="340" t="s">
        <v>308</v>
      </c>
      <c r="D255" s="326">
        <v>25</v>
      </c>
      <c r="E255" s="326">
        <v>2.1</v>
      </c>
      <c r="F255" s="324">
        <v>0.5</v>
      </c>
      <c r="G255" s="326">
        <v>4.4000000000000004</v>
      </c>
      <c r="H255" s="326"/>
      <c r="I255" s="324"/>
      <c r="J255" s="326"/>
      <c r="K255" s="324"/>
      <c r="L255" s="324"/>
      <c r="M255" s="326"/>
      <c r="N255" s="326"/>
      <c r="O255" s="326"/>
      <c r="P255" s="326"/>
      <c r="Q255" s="326"/>
      <c r="R255" s="326"/>
      <c r="S255" s="326"/>
      <c r="T255" s="326"/>
      <c r="U255" s="326"/>
      <c r="V255" s="326"/>
      <c r="W255" s="326"/>
      <c r="X255" s="324"/>
      <c r="Y255" s="325"/>
      <c r="Z255" s="324"/>
      <c r="AA255" s="326"/>
      <c r="AB255" s="325"/>
      <c r="AC255" s="475"/>
      <c r="AD255" s="324"/>
      <c r="AE255" s="326"/>
      <c r="AF255" s="324">
        <v>2.6</v>
      </c>
      <c r="AG255" s="326"/>
      <c r="AH255" s="326"/>
      <c r="AI255" s="326"/>
      <c r="AJ255" s="326"/>
      <c r="AK255" s="326"/>
      <c r="AL255" s="327"/>
      <c r="AM255" s="328"/>
      <c r="AN255" s="328"/>
      <c r="AO255" s="444"/>
    </row>
    <row r="256" spans="1:41" x14ac:dyDescent="0.2">
      <c r="A256" s="322" t="s">
        <v>315</v>
      </c>
      <c r="B256" s="323">
        <v>100</v>
      </c>
      <c r="C256" s="323" t="s">
        <v>308</v>
      </c>
      <c r="D256" s="326">
        <v>219</v>
      </c>
      <c r="E256" s="325">
        <v>30</v>
      </c>
      <c r="F256" s="326">
        <v>0</v>
      </c>
      <c r="G256" s="326">
        <v>7.3</v>
      </c>
      <c r="H256" s="324">
        <v>0</v>
      </c>
      <c r="I256" s="326">
        <v>0</v>
      </c>
      <c r="J256" s="326">
        <v>0</v>
      </c>
      <c r="K256" s="325">
        <v>0</v>
      </c>
      <c r="L256" s="324">
        <v>0</v>
      </c>
      <c r="M256" s="324">
        <v>0</v>
      </c>
      <c r="N256" s="326">
        <v>0</v>
      </c>
      <c r="O256" s="325">
        <v>0</v>
      </c>
      <c r="P256" s="326">
        <v>0</v>
      </c>
      <c r="Q256" s="325">
        <v>0</v>
      </c>
      <c r="R256" s="324">
        <v>0</v>
      </c>
      <c r="S256" s="326">
        <v>0</v>
      </c>
      <c r="T256" s="324">
        <v>0</v>
      </c>
      <c r="U256" s="326">
        <v>0</v>
      </c>
      <c r="V256" s="326">
        <v>0</v>
      </c>
      <c r="W256" s="326">
        <v>0</v>
      </c>
      <c r="X256" s="326">
        <v>0</v>
      </c>
      <c r="Y256" s="326">
        <v>0</v>
      </c>
      <c r="Z256" s="326">
        <v>0</v>
      </c>
      <c r="AA256" s="326">
        <v>0</v>
      </c>
      <c r="AB256" s="324">
        <v>0</v>
      </c>
      <c r="AC256" s="326">
        <v>0</v>
      </c>
      <c r="AD256" s="326">
        <v>0</v>
      </c>
      <c r="AE256" s="326">
        <v>0</v>
      </c>
      <c r="AF256" s="326">
        <v>0</v>
      </c>
      <c r="AG256" s="326">
        <v>0</v>
      </c>
      <c r="AH256" s="326">
        <v>0</v>
      </c>
      <c r="AI256" s="326">
        <v>0</v>
      </c>
      <c r="AJ256" s="326">
        <v>0</v>
      </c>
      <c r="AK256" s="326">
        <v>0</v>
      </c>
      <c r="AL256" s="327">
        <v>0</v>
      </c>
      <c r="AM256" s="328"/>
      <c r="AN256" s="328"/>
      <c r="AO256" s="443">
        <v>1.9</v>
      </c>
    </row>
    <row r="257" spans="1:41" x14ac:dyDescent="0.2">
      <c r="A257" s="322" t="s">
        <v>313</v>
      </c>
      <c r="B257" s="323">
        <v>1</v>
      </c>
      <c r="C257" s="323" t="s">
        <v>314</v>
      </c>
      <c r="D257" s="476">
        <v>19.68</v>
      </c>
      <c r="E257" s="474">
        <v>0.42</v>
      </c>
      <c r="F257" s="476">
        <v>0.39</v>
      </c>
      <c r="G257" s="476">
        <v>1.99</v>
      </c>
      <c r="H257" s="326">
        <v>0</v>
      </c>
      <c r="I257" s="326">
        <v>0</v>
      </c>
      <c r="J257" s="324">
        <v>0</v>
      </c>
      <c r="K257" s="326">
        <v>0</v>
      </c>
      <c r="L257" s="326">
        <v>0</v>
      </c>
      <c r="M257" s="326">
        <v>0</v>
      </c>
      <c r="N257" s="326">
        <v>0</v>
      </c>
      <c r="O257" s="326">
        <v>0</v>
      </c>
      <c r="P257" s="326">
        <v>0</v>
      </c>
      <c r="Q257" s="326">
        <v>0</v>
      </c>
      <c r="R257" s="326">
        <v>0</v>
      </c>
      <c r="S257" s="326">
        <v>0</v>
      </c>
      <c r="T257" s="326">
        <v>0</v>
      </c>
      <c r="U257" s="326">
        <v>0</v>
      </c>
      <c r="V257" s="326">
        <v>0</v>
      </c>
      <c r="W257" s="326">
        <v>0</v>
      </c>
      <c r="X257" s="326">
        <v>0</v>
      </c>
      <c r="Y257" s="326">
        <v>0</v>
      </c>
      <c r="Z257" s="326">
        <v>0</v>
      </c>
      <c r="AA257" s="326">
        <v>0</v>
      </c>
      <c r="AB257" s="326">
        <v>0</v>
      </c>
      <c r="AC257" s="326">
        <v>0</v>
      </c>
      <c r="AD257" s="326">
        <v>0</v>
      </c>
      <c r="AE257" s="326">
        <v>0</v>
      </c>
      <c r="AF257" s="326">
        <v>0.1</v>
      </c>
      <c r="AG257" s="326">
        <v>0</v>
      </c>
      <c r="AH257" s="326">
        <v>0</v>
      </c>
      <c r="AI257" s="324">
        <v>0</v>
      </c>
      <c r="AJ257" s="324">
        <v>0</v>
      </c>
      <c r="AK257" s="324">
        <v>0</v>
      </c>
      <c r="AL257" s="331">
        <v>0</v>
      </c>
      <c r="AM257" s="328"/>
      <c r="AN257" s="328"/>
      <c r="AO257" s="443">
        <v>0</v>
      </c>
    </row>
    <row r="258" spans="1:41" x14ac:dyDescent="0.2">
      <c r="A258" s="322" t="s">
        <v>355</v>
      </c>
      <c r="B258" s="340">
        <v>50</v>
      </c>
      <c r="C258" s="340" t="s">
        <v>308</v>
      </c>
      <c r="D258" s="476">
        <v>22</v>
      </c>
      <c r="E258" s="474">
        <v>5.0999999999999996</v>
      </c>
      <c r="F258" s="476">
        <v>0.3</v>
      </c>
      <c r="G258" s="476">
        <v>0</v>
      </c>
      <c r="H258" s="326"/>
      <c r="I258" s="326"/>
      <c r="J258" s="324"/>
      <c r="K258" s="326"/>
      <c r="L258" s="326"/>
      <c r="M258" s="326"/>
      <c r="N258" s="326"/>
      <c r="O258" s="326"/>
      <c r="P258" s="326"/>
      <c r="Q258" s="326"/>
      <c r="R258" s="326"/>
      <c r="S258" s="326"/>
      <c r="T258" s="326"/>
      <c r="U258" s="326"/>
      <c r="V258" s="326"/>
      <c r="W258" s="326"/>
      <c r="X258" s="326"/>
      <c r="Y258" s="326"/>
      <c r="Z258" s="326"/>
      <c r="AA258" s="326"/>
      <c r="AB258" s="326"/>
      <c r="AC258" s="326">
        <v>84</v>
      </c>
      <c r="AD258" s="326"/>
      <c r="AE258" s="326"/>
      <c r="AF258" s="326"/>
      <c r="AG258" s="326"/>
      <c r="AH258" s="326"/>
      <c r="AI258" s="324"/>
      <c r="AJ258" s="324"/>
      <c r="AK258" s="324"/>
      <c r="AL258" s="331"/>
      <c r="AM258" s="328"/>
      <c r="AN258" s="328"/>
      <c r="AO258" s="443"/>
    </row>
    <row r="259" spans="1:41" x14ac:dyDescent="0.2">
      <c r="A259" s="322" t="s">
        <v>351</v>
      </c>
      <c r="B259" s="340">
        <v>5</v>
      </c>
      <c r="C259" s="340" t="s">
        <v>308</v>
      </c>
      <c r="D259" s="476">
        <v>20</v>
      </c>
      <c r="E259" s="474">
        <v>5</v>
      </c>
      <c r="F259" s="476">
        <v>0</v>
      </c>
      <c r="G259" s="476">
        <v>0</v>
      </c>
      <c r="H259" s="326"/>
      <c r="I259" s="326"/>
      <c r="J259" s="324"/>
      <c r="K259" s="326"/>
      <c r="L259" s="326"/>
      <c r="M259" s="326"/>
      <c r="N259" s="326"/>
      <c r="O259" s="326"/>
      <c r="P259" s="326"/>
      <c r="Q259" s="326"/>
      <c r="R259" s="326"/>
      <c r="S259" s="326"/>
      <c r="T259" s="326"/>
      <c r="U259" s="326"/>
      <c r="V259" s="326"/>
      <c r="W259" s="326"/>
      <c r="X259" s="326"/>
      <c r="Y259" s="326"/>
      <c r="Z259" s="326"/>
      <c r="AA259" s="326"/>
      <c r="AB259" s="326"/>
      <c r="AC259" s="326"/>
      <c r="AD259" s="326"/>
      <c r="AE259" s="326"/>
      <c r="AF259" s="326"/>
      <c r="AG259" s="326"/>
      <c r="AH259" s="326"/>
      <c r="AI259" s="324"/>
      <c r="AJ259" s="324"/>
      <c r="AK259" s="324"/>
      <c r="AL259" s="331"/>
      <c r="AM259" s="328"/>
      <c r="AN259" s="328"/>
      <c r="AO259" s="443"/>
    </row>
    <row r="260" spans="1:41" x14ac:dyDescent="0.2">
      <c r="A260" s="322" t="s">
        <v>335</v>
      </c>
      <c r="B260" s="340">
        <v>10</v>
      </c>
      <c r="C260" s="340" t="s">
        <v>308</v>
      </c>
      <c r="D260" s="476">
        <v>40</v>
      </c>
      <c r="E260" s="474">
        <v>10</v>
      </c>
      <c r="F260" s="476">
        <v>0</v>
      </c>
      <c r="G260" s="476">
        <v>0</v>
      </c>
      <c r="H260" s="326"/>
      <c r="I260" s="326"/>
      <c r="J260" s="324"/>
      <c r="K260" s="326"/>
      <c r="L260" s="326"/>
      <c r="M260" s="326"/>
      <c r="N260" s="326"/>
      <c r="O260" s="326"/>
      <c r="P260" s="326"/>
      <c r="Q260" s="326"/>
      <c r="R260" s="326"/>
      <c r="S260" s="326"/>
      <c r="T260" s="326"/>
      <c r="U260" s="326"/>
      <c r="V260" s="326"/>
      <c r="W260" s="326"/>
      <c r="X260" s="326"/>
      <c r="Y260" s="326"/>
      <c r="Z260" s="326"/>
      <c r="AA260" s="326"/>
      <c r="AB260" s="326"/>
      <c r="AC260" s="326"/>
      <c r="AD260" s="326"/>
      <c r="AE260" s="326"/>
      <c r="AF260" s="326"/>
      <c r="AG260" s="326"/>
      <c r="AH260" s="326"/>
      <c r="AI260" s="324"/>
      <c r="AJ260" s="324"/>
      <c r="AK260" s="324"/>
      <c r="AL260" s="331"/>
      <c r="AM260" s="328"/>
      <c r="AN260" s="328"/>
      <c r="AO260" s="443"/>
    </row>
    <row r="261" spans="1:41" x14ac:dyDescent="0.2">
      <c r="A261" s="322" t="s">
        <v>327</v>
      </c>
      <c r="B261" s="323">
        <v>180</v>
      </c>
      <c r="C261" s="323" t="s">
        <v>308</v>
      </c>
      <c r="D261" s="326">
        <v>84</v>
      </c>
      <c r="E261" s="326">
        <v>8.5</v>
      </c>
      <c r="F261" s="326">
        <v>11</v>
      </c>
      <c r="G261" s="326">
        <v>0.7</v>
      </c>
      <c r="H261" s="326">
        <v>0</v>
      </c>
      <c r="I261" s="326">
        <v>0</v>
      </c>
      <c r="J261" s="326">
        <v>0</v>
      </c>
      <c r="K261" s="326">
        <v>0</v>
      </c>
      <c r="L261" s="326">
        <v>0</v>
      </c>
      <c r="M261" s="326">
        <v>0</v>
      </c>
      <c r="N261" s="326">
        <v>0</v>
      </c>
      <c r="O261" s="326">
        <v>0</v>
      </c>
      <c r="P261" s="324">
        <v>0</v>
      </c>
      <c r="Q261" s="326">
        <v>0</v>
      </c>
      <c r="R261" s="326">
        <v>0</v>
      </c>
      <c r="S261" s="326">
        <v>0</v>
      </c>
      <c r="T261" s="326">
        <v>0</v>
      </c>
      <c r="U261" s="475">
        <v>0</v>
      </c>
      <c r="V261" s="326">
        <v>0</v>
      </c>
      <c r="W261" s="326">
        <v>0</v>
      </c>
      <c r="X261" s="326">
        <v>0</v>
      </c>
      <c r="Y261" s="326">
        <v>0</v>
      </c>
      <c r="Z261" s="326">
        <v>0</v>
      </c>
      <c r="AA261" s="326">
        <v>0</v>
      </c>
      <c r="AB261" s="326">
        <v>0</v>
      </c>
      <c r="AC261" s="326">
        <v>0.13100000000000001</v>
      </c>
      <c r="AD261" s="326">
        <v>0</v>
      </c>
      <c r="AE261" s="324">
        <v>0</v>
      </c>
      <c r="AF261" s="326">
        <v>0</v>
      </c>
      <c r="AG261" s="326">
        <v>0</v>
      </c>
      <c r="AH261" s="326">
        <v>0</v>
      </c>
      <c r="AI261" s="326">
        <v>0</v>
      </c>
      <c r="AJ261" s="326">
        <v>0</v>
      </c>
      <c r="AK261" s="326">
        <v>0</v>
      </c>
      <c r="AL261" s="327">
        <v>0</v>
      </c>
      <c r="AM261" s="328"/>
      <c r="AN261" s="328"/>
      <c r="AO261" s="443">
        <v>2</v>
      </c>
    </row>
    <row r="262" spans="1:41" x14ac:dyDescent="0.2">
      <c r="A262" s="322" t="s">
        <v>303</v>
      </c>
      <c r="B262" s="323">
        <v>200</v>
      </c>
      <c r="C262" s="323" t="s">
        <v>304</v>
      </c>
      <c r="D262" s="326">
        <v>61</v>
      </c>
      <c r="E262" s="326">
        <v>6</v>
      </c>
      <c r="F262" s="326">
        <v>9.3000000000000007</v>
      </c>
      <c r="G262" s="326">
        <v>0</v>
      </c>
      <c r="H262" s="326">
        <v>0</v>
      </c>
      <c r="I262" s="326">
        <v>0</v>
      </c>
      <c r="J262" s="326">
        <v>0</v>
      </c>
      <c r="K262" s="326">
        <v>0</v>
      </c>
      <c r="L262" s="326">
        <v>0</v>
      </c>
      <c r="M262" s="326">
        <v>0</v>
      </c>
      <c r="N262" s="326">
        <v>0</v>
      </c>
      <c r="O262" s="326">
        <v>0</v>
      </c>
      <c r="P262" s="326">
        <v>0</v>
      </c>
      <c r="Q262" s="329">
        <v>0</v>
      </c>
      <c r="R262" s="326">
        <v>0</v>
      </c>
      <c r="S262" s="326">
        <v>0</v>
      </c>
      <c r="T262" s="326">
        <v>0</v>
      </c>
      <c r="U262" s="477">
        <v>0.21</v>
      </c>
      <c r="V262" s="326">
        <v>0</v>
      </c>
      <c r="W262" s="326">
        <v>0</v>
      </c>
      <c r="X262" s="326">
        <v>0</v>
      </c>
      <c r="Y262" s="326">
        <v>0</v>
      </c>
      <c r="Z262" s="326">
        <v>0</v>
      </c>
      <c r="AA262" s="326">
        <v>0</v>
      </c>
      <c r="AB262" s="326">
        <v>0</v>
      </c>
      <c r="AC262" s="475">
        <v>0.13</v>
      </c>
      <c r="AD262" s="326">
        <v>0</v>
      </c>
      <c r="AE262" s="326">
        <v>0</v>
      </c>
      <c r="AF262" s="326">
        <v>0</v>
      </c>
      <c r="AG262" s="326">
        <v>0</v>
      </c>
      <c r="AH262" s="474">
        <v>0</v>
      </c>
      <c r="AI262" s="326">
        <v>0</v>
      </c>
      <c r="AJ262" s="326">
        <v>0</v>
      </c>
      <c r="AK262" s="326">
        <v>0</v>
      </c>
      <c r="AL262" s="327">
        <v>46</v>
      </c>
      <c r="AM262" s="328"/>
      <c r="AN262" s="328"/>
      <c r="AO262" s="443">
        <v>0.4</v>
      </c>
    </row>
    <row r="263" spans="1:41" x14ac:dyDescent="0.2">
      <c r="A263" s="322" t="s">
        <v>307</v>
      </c>
      <c r="B263" s="323">
        <v>20</v>
      </c>
      <c r="C263" s="323" t="s">
        <v>308</v>
      </c>
      <c r="D263" s="326">
        <v>68</v>
      </c>
      <c r="E263" s="326">
        <v>6.9</v>
      </c>
      <c r="F263" s="326">
        <v>10</v>
      </c>
      <c r="G263" s="326">
        <v>0</v>
      </c>
      <c r="H263" s="326">
        <v>0</v>
      </c>
      <c r="I263" s="326">
        <v>0</v>
      </c>
      <c r="J263" s="326">
        <v>0</v>
      </c>
      <c r="K263" s="326">
        <v>0</v>
      </c>
      <c r="L263" s="326">
        <v>0</v>
      </c>
      <c r="M263" s="326">
        <v>0</v>
      </c>
      <c r="N263" s="326">
        <v>0</v>
      </c>
      <c r="O263" s="326">
        <v>0</v>
      </c>
      <c r="P263" s="324">
        <v>0</v>
      </c>
      <c r="Q263" s="326">
        <v>0</v>
      </c>
      <c r="R263" s="326">
        <v>0</v>
      </c>
      <c r="S263" s="326">
        <v>0</v>
      </c>
      <c r="T263" s="326">
        <v>0</v>
      </c>
      <c r="U263" s="475">
        <v>0.3</v>
      </c>
      <c r="V263" s="326">
        <v>0</v>
      </c>
      <c r="W263" s="326">
        <v>0</v>
      </c>
      <c r="X263" s="326">
        <v>0</v>
      </c>
      <c r="Y263" s="326">
        <v>0</v>
      </c>
      <c r="Z263" s="326">
        <v>0</v>
      </c>
      <c r="AA263" s="324">
        <v>0</v>
      </c>
      <c r="AB263" s="326">
        <v>0</v>
      </c>
      <c r="AC263" s="475">
        <v>0.11899999999999999</v>
      </c>
      <c r="AD263" s="326">
        <v>0</v>
      </c>
      <c r="AE263" s="326">
        <v>0</v>
      </c>
      <c r="AF263" s="326">
        <v>0</v>
      </c>
      <c r="AG263" s="326">
        <v>0</v>
      </c>
      <c r="AH263" s="474">
        <v>0</v>
      </c>
      <c r="AI263" s="326">
        <v>0</v>
      </c>
      <c r="AJ263" s="326">
        <v>0</v>
      </c>
      <c r="AK263" s="326">
        <v>0</v>
      </c>
      <c r="AL263" s="327">
        <v>46</v>
      </c>
      <c r="AM263" s="328"/>
      <c r="AN263" s="328"/>
      <c r="AO263" s="443">
        <v>0.6</v>
      </c>
    </row>
    <row r="264" spans="1:41" x14ac:dyDescent="0.2">
      <c r="A264" s="322" t="s">
        <v>316</v>
      </c>
      <c r="B264" s="323">
        <v>100</v>
      </c>
      <c r="C264" s="323" t="s">
        <v>308</v>
      </c>
      <c r="D264" s="326">
        <v>124</v>
      </c>
      <c r="E264" s="324">
        <v>5.33</v>
      </c>
      <c r="F264" s="326">
        <v>26.54</v>
      </c>
      <c r="G264" s="326">
        <v>0.54</v>
      </c>
      <c r="H264" s="326">
        <v>0</v>
      </c>
      <c r="I264" s="326">
        <v>0</v>
      </c>
      <c r="J264" s="324">
        <v>0</v>
      </c>
      <c r="K264" s="326">
        <v>0</v>
      </c>
      <c r="L264" s="325">
        <v>0</v>
      </c>
      <c r="M264" s="326">
        <v>0</v>
      </c>
      <c r="N264" s="326">
        <v>0</v>
      </c>
      <c r="O264" s="325">
        <v>0</v>
      </c>
      <c r="P264" s="326">
        <v>0</v>
      </c>
      <c r="Q264" s="325">
        <v>0</v>
      </c>
      <c r="R264" s="326">
        <v>0</v>
      </c>
      <c r="S264" s="326">
        <v>0</v>
      </c>
      <c r="T264" s="324">
        <v>0</v>
      </c>
      <c r="U264" s="326">
        <v>0</v>
      </c>
      <c r="V264" s="326">
        <v>0</v>
      </c>
      <c r="W264" s="326">
        <v>0</v>
      </c>
      <c r="X264" s="326">
        <v>0</v>
      </c>
      <c r="Y264" s="326">
        <v>0</v>
      </c>
      <c r="Z264" s="326">
        <v>0</v>
      </c>
      <c r="AA264" s="326">
        <v>0</v>
      </c>
      <c r="AB264" s="326">
        <v>0</v>
      </c>
      <c r="AC264" s="326">
        <v>0</v>
      </c>
      <c r="AD264" s="326">
        <v>0</v>
      </c>
      <c r="AE264" s="326">
        <v>0</v>
      </c>
      <c r="AF264" s="326">
        <v>0</v>
      </c>
      <c r="AG264" s="326">
        <v>0</v>
      </c>
      <c r="AH264" s="326">
        <v>0</v>
      </c>
      <c r="AI264" s="326">
        <v>0</v>
      </c>
      <c r="AJ264" s="326">
        <v>0</v>
      </c>
      <c r="AK264" s="326">
        <v>0</v>
      </c>
      <c r="AL264" s="327">
        <v>0</v>
      </c>
      <c r="AM264" s="328"/>
      <c r="AN264" s="328"/>
      <c r="AO264" s="443">
        <v>0.23</v>
      </c>
    </row>
    <row r="265" spans="1:41" x14ac:dyDescent="0.2">
      <c r="A265" s="322" t="s">
        <v>317</v>
      </c>
      <c r="B265" s="323">
        <v>50</v>
      </c>
      <c r="C265" s="323" t="s">
        <v>308</v>
      </c>
      <c r="D265" s="324">
        <v>192</v>
      </c>
      <c r="E265" s="326">
        <v>0</v>
      </c>
      <c r="F265" s="324">
        <v>48</v>
      </c>
      <c r="G265" s="324">
        <v>0</v>
      </c>
      <c r="H265" s="326">
        <v>0</v>
      </c>
      <c r="I265" s="326">
        <v>0</v>
      </c>
      <c r="J265" s="326">
        <v>0</v>
      </c>
      <c r="K265" s="326">
        <v>0</v>
      </c>
      <c r="L265" s="324">
        <v>0</v>
      </c>
      <c r="M265" s="326">
        <v>0</v>
      </c>
      <c r="N265" s="326">
        <v>0</v>
      </c>
      <c r="O265" s="326">
        <v>0</v>
      </c>
      <c r="P265" s="326">
        <v>0</v>
      </c>
      <c r="Q265" s="326">
        <v>0</v>
      </c>
      <c r="R265" s="325">
        <v>0</v>
      </c>
      <c r="S265" s="324">
        <v>0</v>
      </c>
      <c r="T265" s="326">
        <v>0</v>
      </c>
      <c r="U265" s="325">
        <v>0</v>
      </c>
      <c r="V265" s="324">
        <v>0</v>
      </c>
      <c r="W265" s="326">
        <v>0</v>
      </c>
      <c r="X265" s="324">
        <v>0</v>
      </c>
      <c r="Y265" s="326">
        <v>0</v>
      </c>
      <c r="Z265" s="326">
        <v>0</v>
      </c>
      <c r="AA265" s="326">
        <v>0</v>
      </c>
      <c r="AB265" s="326">
        <v>0</v>
      </c>
      <c r="AC265" s="477">
        <v>2.3E-2</v>
      </c>
      <c r="AD265" s="326">
        <v>0</v>
      </c>
      <c r="AE265" s="326">
        <v>0</v>
      </c>
      <c r="AF265" s="326">
        <v>0</v>
      </c>
      <c r="AG265" s="326">
        <v>0</v>
      </c>
      <c r="AH265" s="326">
        <v>0</v>
      </c>
      <c r="AI265" s="324">
        <v>0</v>
      </c>
      <c r="AJ265" s="325">
        <v>0</v>
      </c>
      <c r="AK265" s="326">
        <v>0</v>
      </c>
      <c r="AL265" s="330">
        <v>0</v>
      </c>
      <c r="AM265" s="323"/>
      <c r="AN265" s="441"/>
      <c r="AO265" s="443">
        <v>0.55000000000000004</v>
      </c>
    </row>
    <row r="266" spans="1:41" x14ac:dyDescent="0.2">
      <c r="A266" s="339" t="s">
        <v>330</v>
      </c>
      <c r="B266" s="340">
        <v>100</v>
      </c>
      <c r="C266" s="340" t="s">
        <v>308</v>
      </c>
      <c r="D266" s="329">
        <v>125</v>
      </c>
      <c r="E266" s="329">
        <v>0.6</v>
      </c>
      <c r="F266" s="332">
        <v>30</v>
      </c>
      <c r="G266" s="332">
        <v>0.3</v>
      </c>
      <c r="H266" s="332"/>
      <c r="I266" s="332"/>
      <c r="J266" s="332"/>
      <c r="K266" s="332"/>
      <c r="L266" s="332"/>
      <c r="M266" s="332"/>
      <c r="N266" s="332"/>
      <c r="O266" s="332"/>
      <c r="P266" s="332"/>
      <c r="Q266" s="332"/>
      <c r="R266" s="332"/>
      <c r="S266" s="332"/>
      <c r="T266" s="332"/>
      <c r="U266" s="332"/>
      <c r="V266" s="332"/>
      <c r="W266" s="332"/>
      <c r="X266" s="332"/>
      <c r="Y266" s="332"/>
      <c r="Z266" s="332"/>
      <c r="AA266" s="332"/>
      <c r="AB266" s="332"/>
      <c r="AC266" s="332"/>
      <c r="AD266" s="332"/>
      <c r="AE266" s="332"/>
      <c r="AF266" s="332">
        <v>1.6</v>
      </c>
      <c r="AG266" s="332"/>
      <c r="AH266" s="332">
        <v>0.1</v>
      </c>
      <c r="AI266" s="332">
        <v>0.1</v>
      </c>
      <c r="AJ266" s="332">
        <v>0.1</v>
      </c>
      <c r="AK266" s="332"/>
      <c r="AL266" s="327">
        <v>46</v>
      </c>
      <c r="AM266" s="333"/>
      <c r="AN266" s="333"/>
      <c r="AO266" s="443">
        <v>0.09</v>
      </c>
    </row>
    <row r="267" spans="1:41" x14ac:dyDescent="0.2">
      <c r="A267" s="493" t="s">
        <v>337</v>
      </c>
      <c r="B267" s="340">
        <v>100</v>
      </c>
      <c r="C267" s="340" t="s">
        <v>308</v>
      </c>
      <c r="D267" s="329">
        <v>620</v>
      </c>
      <c r="E267" s="329">
        <v>14</v>
      </c>
      <c r="F267" s="332">
        <v>18</v>
      </c>
      <c r="G267" s="332">
        <v>59.4</v>
      </c>
      <c r="H267" s="332"/>
      <c r="I267" s="332"/>
      <c r="J267" s="332"/>
      <c r="K267" s="332"/>
      <c r="L267" s="332"/>
      <c r="M267" s="332"/>
      <c r="N267" s="332"/>
      <c r="O267" s="332"/>
      <c r="P267" s="332"/>
      <c r="Q267" s="332"/>
      <c r="R267" s="332"/>
      <c r="S267" s="332"/>
      <c r="T267" s="332"/>
      <c r="U267" s="332"/>
      <c r="V267" s="332"/>
      <c r="W267" s="332"/>
      <c r="X267" s="332"/>
      <c r="Y267" s="332"/>
      <c r="Z267" s="332"/>
      <c r="AA267" s="332"/>
      <c r="AB267" s="332"/>
      <c r="AC267" s="332"/>
      <c r="AD267" s="332"/>
      <c r="AE267" s="332"/>
      <c r="AF267" s="332">
        <v>7.2</v>
      </c>
      <c r="AG267" s="332"/>
      <c r="AH267" s="332"/>
      <c r="AI267" s="332"/>
      <c r="AJ267" s="332"/>
      <c r="AK267" s="332"/>
      <c r="AL267" s="327"/>
      <c r="AM267" s="333"/>
      <c r="AN267" s="333"/>
      <c r="AO267" s="443"/>
    </row>
    <row r="268" spans="1:41" x14ac:dyDescent="0.2">
      <c r="A268" s="493" t="s">
        <v>339</v>
      </c>
      <c r="B268" s="340">
        <v>100</v>
      </c>
      <c r="C268" s="340" t="s">
        <v>308</v>
      </c>
      <c r="D268" s="329">
        <v>884</v>
      </c>
      <c r="E268" s="329">
        <v>0</v>
      </c>
      <c r="F268" s="332">
        <v>0</v>
      </c>
      <c r="G268" s="332">
        <v>100</v>
      </c>
      <c r="H268" s="332"/>
      <c r="I268" s="332"/>
      <c r="J268" s="332"/>
      <c r="K268" s="332"/>
      <c r="L268" s="332"/>
      <c r="M268" s="332"/>
      <c r="N268" s="332"/>
      <c r="O268" s="332"/>
      <c r="P268" s="332"/>
      <c r="Q268" s="332"/>
      <c r="R268" s="332"/>
      <c r="S268" s="332"/>
      <c r="T268" s="332"/>
      <c r="U268" s="332"/>
      <c r="V268" s="332"/>
      <c r="W268" s="332"/>
      <c r="X268" s="332"/>
      <c r="Y268" s="332"/>
      <c r="Z268" s="332"/>
      <c r="AA268" s="332"/>
      <c r="AB268" s="332"/>
      <c r="AC268" s="332"/>
      <c r="AD268" s="332"/>
      <c r="AE268" s="332"/>
      <c r="AF268" s="332"/>
      <c r="AG268" s="332"/>
      <c r="AH268" s="332"/>
      <c r="AI268" s="332"/>
      <c r="AJ268" s="332"/>
      <c r="AK268" s="332"/>
      <c r="AL268" s="327"/>
      <c r="AM268" s="333"/>
      <c r="AN268" s="333"/>
      <c r="AO268" s="443"/>
    </row>
    <row r="269" spans="1:41" x14ac:dyDescent="0.2">
      <c r="A269" s="322" t="s">
        <v>319</v>
      </c>
      <c r="B269" s="323">
        <v>1</v>
      </c>
      <c r="C269" s="323" t="s">
        <v>318</v>
      </c>
      <c r="D269" s="324">
        <v>13.85</v>
      </c>
      <c r="E269" s="325">
        <v>3.15</v>
      </c>
      <c r="F269" s="326">
        <v>0.31</v>
      </c>
      <c r="G269" s="326">
        <v>0</v>
      </c>
      <c r="H269" s="326">
        <v>0</v>
      </c>
      <c r="I269" s="326">
        <v>0</v>
      </c>
      <c r="J269" s="326">
        <v>0</v>
      </c>
      <c r="K269" s="326">
        <v>0</v>
      </c>
      <c r="L269" s="326">
        <v>0</v>
      </c>
      <c r="M269" s="326">
        <v>0</v>
      </c>
      <c r="N269" s="326">
        <v>0</v>
      </c>
      <c r="O269" s="326">
        <v>0</v>
      </c>
      <c r="P269" s="326">
        <v>0</v>
      </c>
      <c r="Q269" s="326">
        <v>0</v>
      </c>
      <c r="R269" s="326">
        <v>0</v>
      </c>
      <c r="S269" s="326">
        <v>0</v>
      </c>
      <c r="T269" s="326">
        <v>0</v>
      </c>
      <c r="U269" s="325">
        <v>0</v>
      </c>
      <c r="V269" s="326">
        <v>0</v>
      </c>
      <c r="W269" s="326">
        <v>0</v>
      </c>
      <c r="X269" s="326">
        <v>0</v>
      </c>
      <c r="Y269" s="326">
        <v>0</v>
      </c>
      <c r="Z269" s="326">
        <v>0</v>
      </c>
      <c r="AA269" s="326">
        <v>0</v>
      </c>
      <c r="AB269" s="326">
        <v>0</v>
      </c>
      <c r="AC269" s="326">
        <v>0</v>
      </c>
      <c r="AD269" s="332">
        <v>0</v>
      </c>
      <c r="AE269" s="326">
        <v>0</v>
      </c>
      <c r="AF269" s="326">
        <v>0</v>
      </c>
      <c r="AG269" s="326">
        <v>0</v>
      </c>
      <c r="AH269" s="326">
        <v>0</v>
      </c>
      <c r="AI269" s="326">
        <v>0</v>
      </c>
      <c r="AJ269" s="326">
        <v>0</v>
      </c>
      <c r="AK269" s="326">
        <v>0</v>
      </c>
      <c r="AL269" s="327">
        <v>0</v>
      </c>
      <c r="AM269" s="328"/>
      <c r="AN269" s="328"/>
      <c r="AO269" s="443">
        <v>0.4</v>
      </c>
    </row>
    <row r="270" spans="1:41" x14ac:dyDescent="0.2">
      <c r="A270" s="339" t="s">
        <v>331</v>
      </c>
      <c r="B270" s="340">
        <v>1</v>
      </c>
      <c r="C270" s="340" t="s">
        <v>318</v>
      </c>
      <c r="D270" s="332">
        <v>17</v>
      </c>
      <c r="E270" s="332">
        <v>3.58</v>
      </c>
      <c r="F270" s="332">
        <v>0.24</v>
      </c>
      <c r="G270" s="332">
        <v>0.06</v>
      </c>
      <c r="H270" s="329"/>
      <c r="I270" s="332"/>
      <c r="J270" s="332"/>
      <c r="K270" s="332"/>
      <c r="L270" s="332"/>
      <c r="M270" s="332"/>
      <c r="N270" s="332"/>
      <c r="O270" s="332"/>
      <c r="P270" s="332"/>
      <c r="Q270" s="332"/>
      <c r="R270" s="332"/>
      <c r="S270" s="332"/>
      <c r="T270" s="332"/>
      <c r="U270" s="332"/>
      <c r="V270" s="332"/>
      <c r="W270" s="332"/>
      <c r="X270" s="332"/>
      <c r="Y270" s="332"/>
      <c r="Z270" s="332"/>
      <c r="AA270" s="332">
        <v>5.2999999999999999E-2</v>
      </c>
      <c r="AB270" s="332"/>
      <c r="AC270" s="332">
        <v>0.106</v>
      </c>
      <c r="AD270" s="332"/>
      <c r="AE270" s="332"/>
      <c r="AF270" s="332"/>
      <c r="AG270" s="332"/>
      <c r="AH270" s="332"/>
      <c r="AI270" s="332"/>
      <c r="AJ270" s="332"/>
      <c r="AK270" s="332"/>
      <c r="AL270" s="327"/>
      <c r="AM270" s="333"/>
      <c r="AN270" s="333"/>
      <c r="AO270" s="443">
        <v>0.26379999999999998</v>
      </c>
    </row>
    <row r="271" spans="1:41" x14ac:dyDescent="0.2">
      <c r="A271" s="322" t="s">
        <v>320</v>
      </c>
      <c r="B271" s="323">
        <v>1</v>
      </c>
      <c r="C271" s="323" t="s">
        <v>318</v>
      </c>
      <c r="D271" s="326">
        <v>70</v>
      </c>
      <c r="E271" s="325">
        <v>5.76</v>
      </c>
      <c r="F271" s="326">
        <v>0.5</v>
      </c>
      <c r="G271" s="326">
        <v>5.18</v>
      </c>
      <c r="H271" s="326">
        <v>0</v>
      </c>
      <c r="I271" s="326">
        <v>0</v>
      </c>
      <c r="J271" s="326">
        <v>0</v>
      </c>
      <c r="K271" s="326">
        <v>0</v>
      </c>
      <c r="L271" s="326">
        <v>0</v>
      </c>
      <c r="M271" s="326">
        <v>0</v>
      </c>
      <c r="N271" s="326">
        <v>0</v>
      </c>
      <c r="O271" s="326">
        <v>0</v>
      </c>
      <c r="P271" s="326">
        <v>0</v>
      </c>
      <c r="Q271" s="326">
        <v>0</v>
      </c>
      <c r="R271" s="326">
        <v>0</v>
      </c>
      <c r="S271" s="326">
        <v>0</v>
      </c>
      <c r="T271" s="326">
        <v>0</v>
      </c>
      <c r="U271" s="325">
        <v>0</v>
      </c>
      <c r="V271" s="326">
        <v>0</v>
      </c>
      <c r="W271" s="326">
        <v>0</v>
      </c>
      <c r="X271" s="326">
        <v>0</v>
      </c>
      <c r="Y271" s="326">
        <v>0</v>
      </c>
      <c r="Z271" s="326">
        <v>0</v>
      </c>
      <c r="AA271" s="326">
        <v>0</v>
      </c>
      <c r="AB271" s="326">
        <v>0</v>
      </c>
      <c r="AC271" s="478">
        <v>1.0800000000000001E-2</v>
      </c>
      <c r="AD271" s="332">
        <v>0</v>
      </c>
      <c r="AE271" s="326">
        <v>0</v>
      </c>
      <c r="AF271" s="326">
        <v>0</v>
      </c>
      <c r="AG271" s="326">
        <v>0</v>
      </c>
      <c r="AH271" s="474">
        <v>1.17</v>
      </c>
      <c r="AI271" s="326">
        <v>0</v>
      </c>
      <c r="AJ271" s="326">
        <v>0</v>
      </c>
      <c r="AK271" s="326">
        <v>0</v>
      </c>
      <c r="AL271" s="327">
        <v>0</v>
      </c>
      <c r="AM271" s="328"/>
      <c r="AN271" s="328"/>
      <c r="AO271" s="443">
        <v>0.4</v>
      </c>
    </row>
    <row r="272" spans="1:41" x14ac:dyDescent="0.2">
      <c r="A272" s="339" t="s">
        <v>332</v>
      </c>
      <c r="B272" s="340">
        <v>1</v>
      </c>
      <c r="C272" s="340" t="s">
        <v>318</v>
      </c>
      <c r="D272" s="332">
        <v>85</v>
      </c>
      <c r="E272" s="332">
        <v>7.3</v>
      </c>
      <c r="F272" s="332">
        <v>0.45</v>
      </c>
      <c r="G272" s="332">
        <v>5.77</v>
      </c>
      <c r="H272" s="332"/>
      <c r="I272" s="332"/>
      <c r="J272" s="332"/>
      <c r="K272" s="332"/>
      <c r="L272" s="332"/>
      <c r="M272" s="332"/>
      <c r="N272" s="332"/>
      <c r="O272" s="332"/>
      <c r="P272" s="332"/>
      <c r="Q272" s="332"/>
      <c r="R272" s="332"/>
      <c r="S272" s="332"/>
      <c r="T272" s="332"/>
      <c r="U272" s="332"/>
      <c r="V272" s="332"/>
      <c r="W272" s="332"/>
      <c r="X272" s="332"/>
      <c r="Y272" s="332"/>
      <c r="Z272" s="332"/>
      <c r="AA272" s="332">
        <v>7.8E-2</v>
      </c>
      <c r="AB272" s="332"/>
      <c r="AC272" s="332">
        <v>8.1000000000000003E-2</v>
      </c>
      <c r="AD272" s="332"/>
      <c r="AE272" s="332"/>
      <c r="AF272" s="332"/>
      <c r="AG272" s="332">
        <v>245</v>
      </c>
      <c r="AH272" s="332"/>
      <c r="AI272" s="332"/>
      <c r="AJ272" s="332"/>
      <c r="AK272" s="329"/>
      <c r="AL272" s="327"/>
      <c r="AM272" s="333"/>
      <c r="AN272" s="333"/>
      <c r="AO272" s="443">
        <v>0.26390000000000002</v>
      </c>
    </row>
    <row r="273" spans="1:41" x14ac:dyDescent="0.2">
      <c r="A273" s="322" t="s">
        <v>326</v>
      </c>
      <c r="B273" s="323">
        <v>1</v>
      </c>
      <c r="C273" s="323" t="s">
        <v>311</v>
      </c>
      <c r="D273" s="329">
        <v>80</v>
      </c>
      <c r="E273" s="329">
        <v>3</v>
      </c>
      <c r="F273" s="329">
        <v>14.6</v>
      </c>
      <c r="G273" s="479">
        <v>1.06</v>
      </c>
      <c r="H273" s="329">
        <v>0</v>
      </c>
      <c r="I273" s="329">
        <v>0</v>
      </c>
      <c r="J273" s="329">
        <v>0</v>
      </c>
      <c r="K273" s="329">
        <v>0</v>
      </c>
      <c r="L273" s="329">
        <v>0</v>
      </c>
      <c r="M273" s="329">
        <v>0</v>
      </c>
      <c r="N273" s="329">
        <v>0</v>
      </c>
      <c r="O273" s="329">
        <v>0</v>
      </c>
      <c r="P273" s="329">
        <v>0</v>
      </c>
      <c r="Q273" s="329">
        <v>0</v>
      </c>
      <c r="R273" s="329">
        <v>0</v>
      </c>
      <c r="S273" s="329">
        <v>0</v>
      </c>
      <c r="T273" s="329">
        <v>0</v>
      </c>
      <c r="U273" s="329">
        <v>0</v>
      </c>
      <c r="V273" s="329">
        <v>0</v>
      </c>
      <c r="W273" s="329">
        <v>0</v>
      </c>
      <c r="X273" s="329">
        <v>0</v>
      </c>
      <c r="Y273" s="329">
        <v>0</v>
      </c>
      <c r="Z273" s="329">
        <v>0</v>
      </c>
      <c r="AA273" s="329">
        <v>0</v>
      </c>
      <c r="AB273" s="329">
        <v>0</v>
      </c>
      <c r="AC273" s="481">
        <v>0.16066</v>
      </c>
      <c r="AD273" s="329">
        <v>0</v>
      </c>
      <c r="AE273" s="329">
        <v>0</v>
      </c>
      <c r="AF273" s="329">
        <v>2.2000000000000002</v>
      </c>
      <c r="AG273" s="329">
        <v>0</v>
      </c>
      <c r="AH273" s="329">
        <v>0.2</v>
      </c>
      <c r="AI273" s="329">
        <v>0.33333299999999999</v>
      </c>
      <c r="AJ273" s="480">
        <v>0.46666000000000002</v>
      </c>
      <c r="AK273" s="329">
        <v>0</v>
      </c>
      <c r="AL273" s="327">
        <v>70</v>
      </c>
      <c r="AM273" s="328"/>
      <c r="AN273" s="328"/>
      <c r="AO273" s="444">
        <v>0.38</v>
      </c>
    </row>
    <row r="274" spans="1:41" x14ac:dyDescent="0.2">
      <c r="A274" s="322" t="s">
        <v>321</v>
      </c>
      <c r="B274" s="323">
        <v>15</v>
      </c>
      <c r="C274" s="323" t="s">
        <v>308</v>
      </c>
      <c r="D274" s="326">
        <v>80</v>
      </c>
      <c r="E274" s="325">
        <v>4.5999999999999996</v>
      </c>
      <c r="F274" s="326">
        <v>3.2</v>
      </c>
      <c r="G274" s="326">
        <v>7.4</v>
      </c>
      <c r="H274" s="326">
        <v>0</v>
      </c>
      <c r="I274" s="326">
        <v>0</v>
      </c>
      <c r="J274" s="326">
        <v>0</v>
      </c>
      <c r="K274" s="324">
        <v>0</v>
      </c>
      <c r="L274" s="326">
        <v>0</v>
      </c>
      <c r="M274" s="325">
        <v>0</v>
      </c>
      <c r="N274" s="326">
        <v>0</v>
      </c>
      <c r="O274" s="326">
        <v>0</v>
      </c>
      <c r="P274" s="326">
        <v>0</v>
      </c>
      <c r="Q274" s="326">
        <v>0</v>
      </c>
      <c r="R274" s="326">
        <v>0</v>
      </c>
      <c r="S274" s="326">
        <v>0</v>
      </c>
      <c r="T274" s="326">
        <v>0</v>
      </c>
      <c r="U274" s="326">
        <v>0</v>
      </c>
      <c r="V274" s="326">
        <v>0</v>
      </c>
      <c r="W274" s="326">
        <v>0</v>
      </c>
      <c r="X274" s="326">
        <v>0</v>
      </c>
      <c r="Y274" s="326">
        <v>0</v>
      </c>
      <c r="Z274" s="326">
        <v>0</v>
      </c>
      <c r="AA274" s="326">
        <v>0</v>
      </c>
      <c r="AB274" s="326">
        <v>0</v>
      </c>
      <c r="AC274" s="326"/>
      <c r="AD274" s="326">
        <v>0</v>
      </c>
      <c r="AE274" s="326">
        <v>0</v>
      </c>
      <c r="AF274" s="326">
        <v>1.2</v>
      </c>
      <c r="AG274" s="324">
        <v>0</v>
      </c>
      <c r="AH274" s="326">
        <v>1</v>
      </c>
      <c r="AI274" s="326">
        <v>0</v>
      </c>
      <c r="AJ274" s="326">
        <v>0</v>
      </c>
      <c r="AK274" s="326">
        <v>0</v>
      </c>
      <c r="AL274" s="327">
        <v>0</v>
      </c>
      <c r="AM274" s="328"/>
      <c r="AN274" s="328"/>
      <c r="AO274" s="443">
        <v>0.36</v>
      </c>
    </row>
    <row r="275" spans="1:41" x14ac:dyDescent="0.2">
      <c r="A275" s="494" t="s">
        <v>343</v>
      </c>
      <c r="B275" s="340">
        <v>100</v>
      </c>
      <c r="C275" s="340" t="s">
        <v>308</v>
      </c>
      <c r="D275" s="326">
        <v>219</v>
      </c>
      <c r="E275" s="325">
        <v>35.9</v>
      </c>
      <c r="F275" s="326">
        <v>0</v>
      </c>
      <c r="G275" s="326">
        <v>7.3</v>
      </c>
      <c r="H275" s="326"/>
      <c r="I275" s="326"/>
      <c r="J275" s="326"/>
      <c r="K275" s="324"/>
      <c r="L275" s="326"/>
      <c r="M275" s="325"/>
      <c r="N275" s="326"/>
      <c r="O275" s="326"/>
      <c r="P275" s="326"/>
      <c r="Q275" s="326"/>
      <c r="R275" s="326"/>
      <c r="S275" s="326"/>
      <c r="T275" s="326"/>
      <c r="U275" s="326"/>
      <c r="V275" s="326"/>
      <c r="W275" s="326"/>
      <c r="X275" s="326"/>
      <c r="Y275" s="326"/>
      <c r="Z275" s="326"/>
      <c r="AA275" s="326"/>
      <c r="AB275" s="326"/>
      <c r="AC275" s="326"/>
      <c r="AD275" s="326"/>
      <c r="AE275" s="326"/>
      <c r="AF275" s="326"/>
      <c r="AG275" s="324"/>
      <c r="AH275" s="326"/>
      <c r="AI275" s="326"/>
      <c r="AJ275" s="326"/>
      <c r="AK275" s="326"/>
      <c r="AL275" s="327"/>
      <c r="AM275" s="328"/>
      <c r="AN275" s="328"/>
      <c r="AO275" s="443"/>
    </row>
    <row r="276" spans="1:41" x14ac:dyDescent="0.2">
      <c r="A276" s="322" t="s">
        <v>309</v>
      </c>
      <c r="B276" s="323">
        <v>100</v>
      </c>
      <c r="C276" s="323" t="s">
        <v>308</v>
      </c>
      <c r="D276" s="326">
        <v>163</v>
      </c>
      <c r="E276" s="326">
        <v>30</v>
      </c>
      <c r="F276" s="326">
        <v>0</v>
      </c>
      <c r="G276" s="326">
        <v>3.2</v>
      </c>
      <c r="H276" s="326">
        <v>0</v>
      </c>
      <c r="I276" s="326">
        <v>0</v>
      </c>
      <c r="J276" s="326">
        <v>0</v>
      </c>
      <c r="K276" s="326">
        <v>0</v>
      </c>
      <c r="L276" s="326">
        <v>0</v>
      </c>
      <c r="M276" s="326">
        <v>0</v>
      </c>
      <c r="N276" s="326">
        <v>0</v>
      </c>
      <c r="O276" s="329">
        <v>0</v>
      </c>
      <c r="P276" s="326">
        <v>0</v>
      </c>
      <c r="Q276" s="325">
        <v>0</v>
      </c>
      <c r="R276" s="326">
        <v>0</v>
      </c>
      <c r="S276" s="326">
        <v>0</v>
      </c>
      <c r="T276" s="324">
        <v>0</v>
      </c>
      <c r="U276" s="326">
        <v>0</v>
      </c>
      <c r="V276" s="326">
        <v>0</v>
      </c>
      <c r="W276" s="326">
        <v>0</v>
      </c>
      <c r="X276" s="326">
        <v>0</v>
      </c>
      <c r="Y276" s="326">
        <v>0</v>
      </c>
      <c r="Z276" s="326">
        <v>0</v>
      </c>
      <c r="AA276" s="326">
        <v>0</v>
      </c>
      <c r="AB276" s="326">
        <v>0</v>
      </c>
      <c r="AC276" s="475">
        <v>3.5999999999999997E-2</v>
      </c>
      <c r="AD276" s="326">
        <v>0</v>
      </c>
      <c r="AE276" s="326">
        <v>0</v>
      </c>
      <c r="AF276" s="326">
        <v>0</v>
      </c>
      <c r="AG276" s="326">
        <v>0</v>
      </c>
      <c r="AH276" s="474">
        <v>1.1000000000000001</v>
      </c>
      <c r="AI276" s="326">
        <v>0</v>
      </c>
      <c r="AJ276" s="324">
        <v>0</v>
      </c>
      <c r="AK276" s="326">
        <v>0</v>
      </c>
      <c r="AL276" s="327">
        <v>0</v>
      </c>
      <c r="AM276" s="328"/>
      <c r="AN276" s="328"/>
      <c r="AO276" s="443">
        <v>1.4</v>
      </c>
    </row>
    <row r="277" spans="1:41" x14ac:dyDescent="0.2">
      <c r="A277" s="494" t="s">
        <v>341</v>
      </c>
      <c r="B277" s="340">
        <v>100</v>
      </c>
      <c r="C277" s="340" t="s">
        <v>308</v>
      </c>
      <c r="D277" s="326">
        <v>129</v>
      </c>
      <c r="E277" s="326">
        <v>26</v>
      </c>
      <c r="F277" s="326">
        <v>0</v>
      </c>
      <c r="G277" s="326">
        <v>2.7</v>
      </c>
      <c r="H277" s="326"/>
      <c r="I277" s="326"/>
      <c r="J277" s="326"/>
      <c r="K277" s="326"/>
      <c r="L277" s="326"/>
      <c r="M277" s="326"/>
      <c r="N277" s="326"/>
      <c r="O277" s="329"/>
      <c r="P277" s="326"/>
      <c r="Q277" s="325"/>
      <c r="R277" s="326"/>
      <c r="S277" s="326"/>
      <c r="T277" s="324"/>
      <c r="U277" s="326"/>
      <c r="V277" s="326"/>
      <c r="W277" s="326"/>
      <c r="X277" s="326"/>
      <c r="Y277" s="326"/>
      <c r="Z277" s="326"/>
      <c r="AA277" s="326"/>
      <c r="AB277" s="326"/>
      <c r="AC277" s="475"/>
      <c r="AD277" s="326"/>
      <c r="AE277" s="326"/>
      <c r="AF277" s="326"/>
      <c r="AG277" s="326"/>
      <c r="AH277" s="474"/>
      <c r="AI277" s="326"/>
      <c r="AJ277" s="324"/>
      <c r="AK277" s="326"/>
      <c r="AL277" s="327"/>
      <c r="AM277" s="328"/>
      <c r="AN277" s="328"/>
      <c r="AO277" s="443"/>
    </row>
    <row r="278" spans="1:41" x14ac:dyDescent="0.2">
      <c r="A278" s="322" t="s">
        <v>312</v>
      </c>
      <c r="B278" s="323">
        <v>25</v>
      </c>
      <c r="C278" s="323" t="s">
        <v>308</v>
      </c>
      <c r="D278" s="325">
        <v>23.5</v>
      </c>
      <c r="E278" s="474">
        <v>2.5499999999999998</v>
      </c>
      <c r="F278" s="326">
        <v>0.5</v>
      </c>
      <c r="G278" s="482">
        <v>1.25</v>
      </c>
      <c r="H278" s="326">
        <v>0</v>
      </c>
      <c r="I278" s="326">
        <v>0</v>
      </c>
      <c r="J278" s="326">
        <v>0</v>
      </c>
      <c r="K278" s="326">
        <v>0</v>
      </c>
      <c r="L278" s="326">
        <v>0</v>
      </c>
      <c r="M278" s="324">
        <v>0</v>
      </c>
      <c r="N278" s="324">
        <v>0</v>
      </c>
      <c r="O278" s="326">
        <v>0</v>
      </c>
      <c r="P278" s="326">
        <v>0</v>
      </c>
      <c r="Q278" s="326">
        <v>0</v>
      </c>
      <c r="R278" s="326">
        <v>0</v>
      </c>
      <c r="S278" s="326">
        <v>0</v>
      </c>
      <c r="T278" s="326">
        <v>0</v>
      </c>
      <c r="U278" s="326">
        <v>0</v>
      </c>
      <c r="V278" s="325">
        <v>0</v>
      </c>
      <c r="W278" s="326">
        <v>0</v>
      </c>
      <c r="X278" s="324">
        <v>0</v>
      </c>
      <c r="Y278" s="325">
        <v>0</v>
      </c>
      <c r="Z278" s="324">
        <v>0</v>
      </c>
      <c r="AA278" s="326">
        <v>0</v>
      </c>
      <c r="AB278" s="326">
        <v>0</v>
      </c>
      <c r="AC278" s="478">
        <v>8.6499999999999994E-2</v>
      </c>
      <c r="AD278" s="324">
        <v>0</v>
      </c>
      <c r="AE278" s="326">
        <v>0</v>
      </c>
      <c r="AF278" s="326">
        <v>0</v>
      </c>
      <c r="AG278" s="326">
        <v>0</v>
      </c>
      <c r="AH278" s="476">
        <v>0.65</v>
      </c>
      <c r="AI278" s="324">
        <v>0</v>
      </c>
      <c r="AJ278" s="325">
        <v>0</v>
      </c>
      <c r="AK278" s="326">
        <v>0</v>
      </c>
      <c r="AL278" s="327">
        <v>0</v>
      </c>
      <c r="AM278" s="328"/>
      <c r="AN278" s="328"/>
      <c r="AO278" s="444">
        <v>0.45</v>
      </c>
    </row>
    <row r="279" spans="1:41" x14ac:dyDescent="0.2">
      <c r="A279" s="334" t="s">
        <v>354</v>
      </c>
      <c r="B279" s="335">
        <v>30</v>
      </c>
      <c r="C279" s="335" t="s">
        <v>308</v>
      </c>
      <c r="D279" s="336">
        <v>120</v>
      </c>
      <c r="E279" s="336">
        <v>24</v>
      </c>
      <c r="F279" s="337">
        <v>1</v>
      </c>
      <c r="G279" s="336">
        <v>1</v>
      </c>
      <c r="H279" s="336">
        <v>0</v>
      </c>
      <c r="I279" s="336">
        <v>0</v>
      </c>
      <c r="J279" s="336">
        <v>0</v>
      </c>
      <c r="K279" s="336">
        <v>0</v>
      </c>
      <c r="L279" s="336">
        <v>0</v>
      </c>
      <c r="M279" s="336">
        <v>0</v>
      </c>
      <c r="N279" s="336">
        <v>0</v>
      </c>
      <c r="O279" s="336">
        <v>0</v>
      </c>
      <c r="P279" s="336">
        <v>0</v>
      </c>
      <c r="Q279" s="336">
        <v>0</v>
      </c>
      <c r="R279" s="336">
        <v>0</v>
      </c>
      <c r="S279" s="336">
        <v>0</v>
      </c>
      <c r="T279" s="336">
        <v>0</v>
      </c>
      <c r="U279" s="336">
        <v>0</v>
      </c>
      <c r="V279" s="336">
        <v>0</v>
      </c>
      <c r="W279" s="336">
        <v>0</v>
      </c>
      <c r="X279" s="336">
        <v>0</v>
      </c>
      <c r="Y279" s="336">
        <v>0</v>
      </c>
      <c r="Z279" s="336">
        <v>0</v>
      </c>
      <c r="AA279" s="336">
        <v>0</v>
      </c>
      <c r="AB279" s="336">
        <v>0</v>
      </c>
      <c r="AC279" s="473">
        <v>0.06</v>
      </c>
      <c r="AD279" s="490">
        <v>0</v>
      </c>
      <c r="AE279" s="336">
        <v>0</v>
      </c>
      <c r="AF279" s="336">
        <v>0</v>
      </c>
      <c r="AG279" s="336">
        <v>30</v>
      </c>
      <c r="AH279" s="336">
        <v>0.5</v>
      </c>
      <c r="AI279" s="336">
        <v>0</v>
      </c>
      <c r="AJ279" s="336">
        <v>0</v>
      </c>
      <c r="AK279" s="336">
        <v>1</v>
      </c>
      <c r="AL279" s="491">
        <v>0</v>
      </c>
      <c r="AM279" s="338"/>
      <c r="AN279" s="338"/>
      <c r="AO279" s="445">
        <v>3.4</v>
      </c>
    </row>
    <row r="280" spans="1:41" x14ac:dyDescent="0.2">
      <c r="A280" s="341" t="s">
        <v>197</v>
      </c>
      <c r="B280" s="349">
        <v>1</v>
      </c>
      <c r="C280" s="350" t="s">
        <v>55</v>
      </c>
      <c r="D280" s="351">
        <v>0</v>
      </c>
      <c r="E280" s="351">
        <v>0</v>
      </c>
      <c r="F280" s="351">
        <v>0</v>
      </c>
      <c r="G280" s="351">
        <v>0</v>
      </c>
      <c r="H280" s="351">
        <v>0</v>
      </c>
      <c r="I280" s="351">
        <v>0</v>
      </c>
      <c r="J280" s="351">
        <v>0</v>
      </c>
      <c r="K280" s="351">
        <v>0</v>
      </c>
      <c r="L280" s="351">
        <v>0</v>
      </c>
      <c r="M280" s="351">
        <v>0</v>
      </c>
      <c r="N280" s="351">
        <v>0</v>
      </c>
      <c r="O280" s="351">
        <v>0</v>
      </c>
      <c r="P280" s="351">
        <v>0</v>
      </c>
      <c r="Q280" s="351">
        <v>0</v>
      </c>
      <c r="R280" s="351">
        <v>0</v>
      </c>
      <c r="S280" s="351">
        <v>0</v>
      </c>
      <c r="T280" s="351">
        <v>0</v>
      </c>
      <c r="U280" s="351">
        <v>0</v>
      </c>
      <c r="V280" s="351">
        <v>0</v>
      </c>
      <c r="W280" s="351">
        <v>0</v>
      </c>
      <c r="X280" s="351">
        <v>0</v>
      </c>
      <c r="Y280" s="351">
        <v>0</v>
      </c>
      <c r="Z280" s="351">
        <v>0</v>
      </c>
      <c r="AA280" s="351">
        <v>0</v>
      </c>
      <c r="AB280" s="351">
        <v>0</v>
      </c>
      <c r="AC280" s="351">
        <v>0</v>
      </c>
      <c r="AD280" s="351">
        <v>0</v>
      </c>
      <c r="AE280" s="351">
        <v>0</v>
      </c>
      <c r="AF280" s="351">
        <v>0</v>
      </c>
      <c r="AG280" s="351">
        <v>0</v>
      </c>
      <c r="AH280" s="351">
        <v>0</v>
      </c>
      <c r="AI280" s="351">
        <v>0</v>
      </c>
      <c r="AJ280" s="351">
        <v>0</v>
      </c>
      <c r="AK280" s="351">
        <v>0</v>
      </c>
      <c r="AL280" s="352" t="s">
        <v>55</v>
      </c>
      <c r="AM280" s="319" t="s">
        <v>194</v>
      </c>
      <c r="AN280" s="349" t="s">
        <v>202</v>
      </c>
      <c r="AO280" s="439">
        <v>0</v>
      </c>
    </row>
    <row r="281" spans="1:41" x14ac:dyDescent="0.2">
      <c r="A281" s="341" t="s">
        <v>196</v>
      </c>
    </row>
  </sheetData>
  <sheetProtection selectLockedCells="1"/>
  <sortState ref="A245:AO276">
    <sortCondition ref="A245"/>
  </sortState>
  <phoneticPr fontId="0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D6" sqref="D6:M6"/>
    </sheetView>
  </sheetViews>
  <sheetFormatPr defaultColWidth="9" defaultRowHeight="12.75" x14ac:dyDescent="0.2"/>
  <cols>
    <col min="1" max="16384" width="9" style="66"/>
  </cols>
  <sheetData>
    <row r="1" spans="1:13" s="174" customFormat="1" ht="30" customHeight="1" x14ac:dyDescent="0.2">
      <c r="A1" s="174" t="s">
        <v>203</v>
      </c>
    </row>
    <row r="2" spans="1:13" s="174" customFormat="1" ht="30" customHeight="1" x14ac:dyDescent="0.2">
      <c r="A2" s="174" t="s">
        <v>201</v>
      </c>
    </row>
    <row r="3" spans="1:13" s="175" customFormat="1" ht="30" customHeight="1" x14ac:dyDescent="0.2">
      <c r="A3" s="174" t="s">
        <v>179</v>
      </c>
    </row>
    <row r="4" spans="1:13" s="175" customFormat="1" ht="30" customHeight="1" x14ac:dyDescent="0.2">
      <c r="A4" s="174" t="s">
        <v>177</v>
      </c>
    </row>
    <row r="5" spans="1:13" s="174" customFormat="1" ht="30" customHeight="1" x14ac:dyDescent="0.2">
      <c r="A5" s="174" t="s">
        <v>50</v>
      </c>
    </row>
    <row r="6" spans="1:13" s="175" customFormat="1" ht="30" customHeight="1" x14ac:dyDescent="0.2">
      <c r="A6" s="174" t="s">
        <v>49</v>
      </c>
      <c r="D6" s="518" t="s">
        <v>178</v>
      </c>
      <c r="E6" s="518"/>
      <c r="F6" s="518"/>
      <c r="G6" s="518"/>
      <c r="H6" s="518"/>
      <c r="I6" s="518"/>
      <c r="J6" s="518"/>
      <c r="K6" s="518"/>
      <c r="L6" s="518"/>
      <c r="M6" s="518"/>
    </row>
  </sheetData>
  <mergeCells count="1">
    <mergeCell ref="D6:M6"/>
  </mergeCells>
  <phoneticPr fontId="5" type="noConversion"/>
  <hyperlinks>
    <hyperlink ref="D6" r:id="rId1" display="Download list of food products."/>
  </hyperlinks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workbookViewId="0">
      <pane xSplit="1" ySplit="2" topLeftCell="B9" activePane="bottomRight" state="frozen"/>
      <selection pane="topRight" activeCell="B1" sqref="B1"/>
      <selection pane="bottomLeft" activeCell="A2" sqref="A2"/>
      <selection pane="bottomRight" activeCell="B3" sqref="B3"/>
    </sheetView>
  </sheetViews>
  <sheetFormatPr defaultRowHeight="15" x14ac:dyDescent="0.25"/>
  <cols>
    <col min="1" max="1" width="11.5703125" style="468" bestFit="1" customWidth="1"/>
    <col min="2" max="2" width="30.140625" style="466" bestFit="1" customWidth="1"/>
    <col min="3" max="3" width="4.42578125" style="467" bestFit="1" customWidth="1"/>
    <col min="4" max="4" width="6.85546875" style="467" bestFit="1" customWidth="1"/>
  </cols>
  <sheetData>
    <row r="1" spans="1:4" x14ac:dyDescent="0.25">
      <c r="A1" s="469"/>
      <c r="B1" s="519" t="s">
        <v>300</v>
      </c>
      <c r="C1" s="519"/>
      <c r="D1" s="519"/>
    </row>
    <row r="2" spans="1:4" ht="12.75" x14ac:dyDescent="0.2">
      <c r="A2" s="472" t="s">
        <v>299</v>
      </c>
      <c r="B2" s="472" t="s">
        <v>298</v>
      </c>
      <c r="C2" s="472" t="s">
        <v>297</v>
      </c>
      <c r="D2" s="472" t="s">
        <v>296</v>
      </c>
    </row>
    <row r="3" spans="1:4" x14ac:dyDescent="0.25">
      <c r="A3" s="468" t="s">
        <v>250</v>
      </c>
    </row>
    <row r="4" spans="1:4" x14ac:dyDescent="0.25">
      <c r="B4" s="466" t="s">
        <v>251</v>
      </c>
      <c r="C4" s="467" t="s">
        <v>252</v>
      </c>
      <c r="D4" s="467" t="s">
        <v>253</v>
      </c>
    </row>
    <row r="5" spans="1:4" x14ac:dyDescent="0.25">
      <c r="B5" s="466" t="s">
        <v>254</v>
      </c>
      <c r="C5" s="467" t="s">
        <v>252</v>
      </c>
      <c r="D5" s="467" t="s">
        <v>253</v>
      </c>
    </row>
    <row r="6" spans="1:4" x14ac:dyDescent="0.25">
      <c r="B6" s="466" t="s">
        <v>255</v>
      </c>
      <c r="C6" s="467" t="s">
        <v>252</v>
      </c>
      <c r="D6" s="467" t="s">
        <v>253</v>
      </c>
    </row>
    <row r="7" spans="1:4" x14ac:dyDescent="0.25">
      <c r="A7" s="468" t="s">
        <v>256</v>
      </c>
    </row>
    <row r="8" spans="1:4" x14ac:dyDescent="0.25">
      <c r="B8" s="466" t="s">
        <v>257</v>
      </c>
      <c r="C8" s="467" t="s">
        <v>252</v>
      </c>
      <c r="D8" s="467" t="s">
        <v>253</v>
      </c>
    </row>
    <row r="9" spans="1:4" x14ac:dyDescent="0.25">
      <c r="A9" s="468" t="s">
        <v>258</v>
      </c>
    </row>
    <row r="10" spans="1:4" x14ac:dyDescent="0.25">
      <c r="B10" s="466" t="s">
        <v>259</v>
      </c>
      <c r="C10" s="467" t="s">
        <v>252</v>
      </c>
      <c r="D10" s="467" t="s">
        <v>253</v>
      </c>
    </row>
    <row r="11" spans="1:4" x14ac:dyDescent="0.25">
      <c r="A11" s="469"/>
      <c r="B11" s="470"/>
      <c r="C11" s="471"/>
      <c r="D11" s="471"/>
    </row>
    <row r="12" spans="1:4" x14ac:dyDescent="0.25">
      <c r="A12" s="468" t="s">
        <v>260</v>
      </c>
    </row>
    <row r="13" spans="1:4" x14ac:dyDescent="0.25">
      <c r="B13" s="466" t="s">
        <v>261</v>
      </c>
      <c r="C13" s="467" t="s">
        <v>252</v>
      </c>
      <c r="D13" s="467" t="s">
        <v>253</v>
      </c>
    </row>
    <row r="14" spans="1:4" x14ac:dyDescent="0.25">
      <c r="B14" s="466" t="s">
        <v>262</v>
      </c>
      <c r="C14" s="467" t="s">
        <v>252</v>
      </c>
      <c r="D14" s="467" t="s">
        <v>253</v>
      </c>
    </row>
    <row r="15" spans="1:4" x14ac:dyDescent="0.25">
      <c r="B15" s="466" t="s">
        <v>263</v>
      </c>
      <c r="C15" s="467" t="s">
        <v>252</v>
      </c>
      <c r="D15" s="467" t="s">
        <v>253</v>
      </c>
    </row>
    <row r="16" spans="1:4" x14ac:dyDescent="0.25">
      <c r="A16" s="468" t="s">
        <v>264</v>
      </c>
    </row>
    <row r="17" spans="1:4" x14ac:dyDescent="0.25">
      <c r="B17" s="466" t="s">
        <v>265</v>
      </c>
      <c r="C17" s="467" t="s">
        <v>252</v>
      </c>
      <c r="D17" s="467" t="s">
        <v>253</v>
      </c>
    </row>
    <row r="18" spans="1:4" x14ac:dyDescent="0.25">
      <c r="A18" s="468" t="s">
        <v>266</v>
      </c>
    </row>
    <row r="19" spans="1:4" x14ac:dyDescent="0.25">
      <c r="B19" s="466" t="s">
        <v>267</v>
      </c>
      <c r="C19" s="467" t="s">
        <v>252</v>
      </c>
      <c r="D19" s="467" t="s">
        <v>253</v>
      </c>
    </row>
    <row r="20" spans="1:4" x14ac:dyDescent="0.25">
      <c r="B20" s="466" t="s">
        <v>268</v>
      </c>
      <c r="C20" s="467" t="s">
        <v>252</v>
      </c>
      <c r="D20" s="467" t="s">
        <v>253</v>
      </c>
    </row>
    <row r="21" spans="1:4" x14ac:dyDescent="0.25">
      <c r="A21" s="469"/>
      <c r="B21" s="470"/>
      <c r="C21" s="471"/>
      <c r="D21" s="471"/>
    </row>
    <row r="22" spans="1:4" x14ac:dyDescent="0.25">
      <c r="A22" s="468" t="s">
        <v>269</v>
      </c>
    </row>
    <row r="23" spans="1:4" x14ac:dyDescent="0.25">
      <c r="B23" s="466" t="s">
        <v>270</v>
      </c>
      <c r="C23" s="467" t="s">
        <v>252</v>
      </c>
      <c r="D23" s="467" t="s">
        <v>253</v>
      </c>
    </row>
    <row r="24" spans="1:4" x14ac:dyDescent="0.25">
      <c r="B24" s="466" t="s">
        <v>271</v>
      </c>
      <c r="C24" s="467" t="s">
        <v>252</v>
      </c>
      <c r="D24" s="467" t="s">
        <v>253</v>
      </c>
    </row>
    <row r="25" spans="1:4" x14ac:dyDescent="0.25">
      <c r="B25" s="466" t="s">
        <v>272</v>
      </c>
      <c r="C25" s="467" t="s">
        <v>252</v>
      </c>
      <c r="D25" s="467" t="s">
        <v>253</v>
      </c>
    </row>
    <row r="26" spans="1:4" x14ac:dyDescent="0.25">
      <c r="B26" s="466" t="s">
        <v>273</v>
      </c>
      <c r="C26" s="467" t="s">
        <v>252</v>
      </c>
      <c r="D26" s="467" t="s">
        <v>253</v>
      </c>
    </row>
    <row r="27" spans="1:4" x14ac:dyDescent="0.25">
      <c r="A27" s="468" t="s">
        <v>274</v>
      </c>
    </row>
    <row r="28" spans="1:4" x14ac:dyDescent="0.25">
      <c r="B28" s="466" t="s">
        <v>275</v>
      </c>
      <c r="C28" s="467" t="s">
        <v>252</v>
      </c>
      <c r="D28" s="467" t="s">
        <v>253</v>
      </c>
    </row>
    <row r="29" spans="1:4" x14ac:dyDescent="0.25">
      <c r="B29" s="466" t="s">
        <v>276</v>
      </c>
      <c r="C29" s="467" t="s">
        <v>252</v>
      </c>
      <c r="D29" s="467" t="s">
        <v>253</v>
      </c>
    </row>
    <row r="30" spans="1:4" x14ac:dyDescent="0.25">
      <c r="A30" s="469"/>
      <c r="B30" s="470"/>
      <c r="C30" s="471"/>
      <c r="D30" s="471"/>
    </row>
    <row r="31" spans="1:4" x14ac:dyDescent="0.25">
      <c r="A31" s="468" t="s">
        <v>277</v>
      </c>
    </row>
    <row r="32" spans="1:4" x14ac:dyDescent="0.25">
      <c r="B32" s="466" t="s">
        <v>278</v>
      </c>
      <c r="C32" s="467" t="s">
        <v>252</v>
      </c>
      <c r="D32" s="467" t="s">
        <v>253</v>
      </c>
    </row>
    <row r="33" spans="1:4" x14ac:dyDescent="0.25">
      <c r="B33" s="466" t="s">
        <v>279</v>
      </c>
      <c r="C33" s="467" t="s">
        <v>252</v>
      </c>
      <c r="D33" s="467" t="s">
        <v>253</v>
      </c>
    </row>
    <row r="34" spans="1:4" x14ac:dyDescent="0.25">
      <c r="B34" s="466" t="s">
        <v>280</v>
      </c>
      <c r="C34" s="467" t="s">
        <v>252</v>
      </c>
      <c r="D34" s="467" t="s">
        <v>253</v>
      </c>
    </row>
    <row r="35" spans="1:4" x14ac:dyDescent="0.25">
      <c r="A35" s="468" t="s">
        <v>281</v>
      </c>
    </row>
    <row r="36" spans="1:4" x14ac:dyDescent="0.25">
      <c r="B36" s="466" t="s">
        <v>282</v>
      </c>
      <c r="C36" s="467" t="s">
        <v>252</v>
      </c>
      <c r="D36" s="467" t="s">
        <v>253</v>
      </c>
    </row>
    <row r="37" spans="1:4" x14ac:dyDescent="0.25">
      <c r="A37" s="468" t="s">
        <v>283</v>
      </c>
    </row>
    <row r="38" spans="1:4" ht="26.25" x14ac:dyDescent="0.25">
      <c r="B38" s="466" t="s">
        <v>284</v>
      </c>
      <c r="C38" s="467" t="s">
        <v>252</v>
      </c>
      <c r="D38" s="467" t="s">
        <v>253</v>
      </c>
    </row>
    <row r="39" spans="1:4" x14ac:dyDescent="0.25">
      <c r="B39" s="466" t="s">
        <v>285</v>
      </c>
      <c r="C39" s="467" t="s">
        <v>252</v>
      </c>
      <c r="D39" s="467" t="s">
        <v>253</v>
      </c>
    </row>
    <row r="40" spans="1:4" x14ac:dyDescent="0.25">
      <c r="B40" s="466" t="s">
        <v>286</v>
      </c>
      <c r="C40" s="467" t="s">
        <v>252</v>
      </c>
      <c r="D40" s="467" t="s">
        <v>253</v>
      </c>
    </row>
    <row r="41" spans="1:4" x14ac:dyDescent="0.25">
      <c r="A41" s="469"/>
      <c r="B41" s="470"/>
      <c r="C41" s="471"/>
      <c r="D41" s="471"/>
    </row>
    <row r="42" spans="1:4" x14ac:dyDescent="0.25">
      <c r="A42" s="468" t="s">
        <v>287</v>
      </c>
    </row>
    <row r="43" spans="1:4" x14ac:dyDescent="0.25">
      <c r="B43" s="466" t="s">
        <v>288</v>
      </c>
      <c r="C43" s="467" t="s">
        <v>252</v>
      </c>
      <c r="D43" s="467" t="s">
        <v>253</v>
      </c>
    </row>
    <row r="44" spans="1:4" ht="26.25" x14ac:dyDescent="0.25">
      <c r="B44" s="466" t="s">
        <v>289</v>
      </c>
      <c r="C44" s="467" t="s">
        <v>252</v>
      </c>
      <c r="D44" s="467" t="s">
        <v>253</v>
      </c>
    </row>
    <row r="45" spans="1:4" x14ac:dyDescent="0.25">
      <c r="B45" s="466" t="s">
        <v>290</v>
      </c>
      <c r="C45" s="467" t="s">
        <v>252</v>
      </c>
      <c r="D45" s="467" t="s">
        <v>253</v>
      </c>
    </row>
    <row r="46" spans="1:4" x14ac:dyDescent="0.25">
      <c r="A46" s="468" t="s">
        <v>291</v>
      </c>
    </row>
    <row r="47" spans="1:4" ht="26.25" x14ac:dyDescent="0.25">
      <c r="B47" s="466" t="s">
        <v>292</v>
      </c>
      <c r="C47" s="467" t="s">
        <v>252</v>
      </c>
      <c r="D47" s="467" t="s">
        <v>253</v>
      </c>
    </row>
    <row r="48" spans="1:4" ht="26.25" x14ac:dyDescent="0.25">
      <c r="B48" s="466" t="s">
        <v>293</v>
      </c>
      <c r="C48" s="467" t="s">
        <v>252</v>
      </c>
      <c r="D48" s="467" t="s">
        <v>253</v>
      </c>
    </row>
    <row r="49" spans="1:4" x14ac:dyDescent="0.25">
      <c r="A49" s="468" t="s">
        <v>294</v>
      </c>
    </row>
    <row r="50" spans="1:4" x14ac:dyDescent="0.25">
      <c r="B50" s="466" t="s">
        <v>295</v>
      </c>
      <c r="C50" s="467" t="s">
        <v>252</v>
      </c>
      <c r="D50" s="467" t="s">
        <v>253</v>
      </c>
    </row>
    <row r="51" spans="1:4" x14ac:dyDescent="0.25">
      <c r="A51" s="469"/>
      <c r="B51" s="470"/>
      <c r="C51" s="471"/>
      <c r="D51" s="471"/>
    </row>
  </sheetData>
  <mergeCells count="1">
    <mergeCell ref="B1:D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opLeftCell="A2" workbookViewId="0">
      <selection activeCell="A3" sqref="A3:H3"/>
    </sheetView>
  </sheetViews>
  <sheetFormatPr defaultColWidth="20.28515625" defaultRowHeight="18" x14ac:dyDescent="0.25"/>
  <cols>
    <col min="1" max="8" width="21.7109375" style="163" customWidth="1"/>
    <col min="9" max="16384" width="20.28515625" style="163"/>
  </cols>
  <sheetData>
    <row r="1" spans="1:8" ht="148.69999999999999" customHeight="1" x14ac:dyDescent="0.25">
      <c r="A1" s="62" t="s">
        <v>125</v>
      </c>
      <c r="B1" s="62"/>
      <c r="C1" s="62"/>
      <c r="D1" s="62"/>
      <c r="E1" s="62"/>
      <c r="F1" s="62"/>
      <c r="G1" s="62"/>
      <c r="H1" s="62"/>
    </row>
    <row r="2" spans="1:8" x14ac:dyDescent="0.25">
      <c r="A2" s="62"/>
      <c r="B2" s="62"/>
      <c r="C2" s="62"/>
      <c r="D2" s="62"/>
      <c r="E2" s="62"/>
      <c r="F2" s="62"/>
      <c r="G2" s="62"/>
      <c r="H2" s="62"/>
    </row>
    <row r="3" spans="1:8" ht="20.25" x14ac:dyDescent="0.3">
      <c r="A3" s="520" t="s">
        <v>127</v>
      </c>
      <c r="B3" s="520"/>
      <c r="C3" s="520"/>
      <c r="D3" s="520"/>
      <c r="E3" s="520"/>
      <c r="F3" s="520"/>
      <c r="G3" s="520"/>
      <c r="H3" s="520"/>
    </row>
    <row r="4" spans="1:8" x14ac:dyDescent="0.25">
      <c r="A4" s="62"/>
      <c r="B4" s="62"/>
      <c r="C4" s="62"/>
      <c r="D4" s="62"/>
      <c r="E4" s="62"/>
      <c r="F4" s="62"/>
      <c r="G4" s="62"/>
      <c r="H4" s="62"/>
    </row>
    <row r="5" spans="1:8" s="164" customFormat="1" x14ac:dyDescent="0.25">
      <c r="A5" s="63" t="s">
        <v>110</v>
      </c>
      <c r="B5" s="63"/>
      <c r="C5" s="63"/>
      <c r="D5" s="63"/>
      <c r="E5" s="63"/>
      <c r="F5" s="63"/>
      <c r="G5" s="63"/>
      <c r="H5" s="63"/>
    </row>
    <row r="6" spans="1:8" x14ac:dyDescent="0.25">
      <c r="A6" s="62"/>
      <c r="B6" s="62"/>
      <c r="C6" s="62"/>
      <c r="D6" s="62"/>
      <c r="E6" s="62"/>
      <c r="F6" s="62"/>
      <c r="G6" s="62"/>
      <c r="H6" s="62"/>
    </row>
    <row r="7" spans="1:8" x14ac:dyDescent="0.25">
      <c r="A7" s="64" t="s">
        <v>111</v>
      </c>
      <c r="B7" s="62" t="s">
        <v>118</v>
      </c>
      <c r="C7" s="62"/>
      <c r="D7" s="62"/>
      <c r="E7" s="62"/>
      <c r="F7" s="62"/>
      <c r="G7" s="62"/>
      <c r="H7" s="62"/>
    </row>
    <row r="8" spans="1:8" x14ac:dyDescent="0.25">
      <c r="A8" s="64" t="s">
        <v>112</v>
      </c>
      <c r="B8" s="62" t="s">
        <v>119</v>
      </c>
      <c r="C8" s="62"/>
      <c r="D8" s="62"/>
      <c r="E8" s="62"/>
      <c r="F8" s="62"/>
      <c r="G8" s="62"/>
      <c r="H8" s="62"/>
    </row>
    <row r="9" spans="1:8" x14ac:dyDescent="0.25">
      <c r="A9" s="64" t="s">
        <v>113</v>
      </c>
      <c r="B9" s="62" t="s">
        <v>120</v>
      </c>
      <c r="C9" s="62"/>
      <c r="D9" s="62"/>
      <c r="E9" s="62"/>
      <c r="F9" s="62"/>
      <c r="G9" s="62"/>
      <c r="H9" s="62"/>
    </row>
    <row r="10" spans="1:8" x14ac:dyDescent="0.25">
      <c r="A10" s="64" t="s">
        <v>114</v>
      </c>
      <c r="B10" s="62" t="s">
        <v>121</v>
      </c>
      <c r="C10" s="62"/>
      <c r="D10" s="62"/>
      <c r="E10" s="62"/>
      <c r="F10" s="62"/>
      <c r="G10" s="62"/>
      <c r="H10" s="62"/>
    </row>
    <row r="11" spans="1:8" x14ac:dyDescent="0.25">
      <c r="A11" s="64" t="s">
        <v>115</v>
      </c>
      <c r="B11" s="62" t="s">
        <v>122</v>
      </c>
      <c r="C11" s="62"/>
      <c r="D11" s="62"/>
      <c r="E11" s="62"/>
      <c r="F11" s="62"/>
      <c r="G11" s="62"/>
      <c r="H11" s="62"/>
    </row>
    <row r="12" spans="1:8" x14ac:dyDescent="0.25">
      <c r="A12" s="64" t="s">
        <v>117</v>
      </c>
      <c r="B12" s="62" t="s">
        <v>123</v>
      </c>
      <c r="C12" s="62"/>
      <c r="D12" s="62"/>
      <c r="E12" s="62"/>
      <c r="F12" s="62"/>
      <c r="G12" s="62"/>
      <c r="H12" s="62"/>
    </row>
    <row r="13" spans="1:8" x14ac:dyDescent="0.25">
      <c r="A13" s="64" t="s">
        <v>116</v>
      </c>
      <c r="B13" s="62" t="s">
        <v>124</v>
      </c>
      <c r="C13" s="62"/>
      <c r="D13" s="62"/>
      <c r="E13" s="62"/>
      <c r="F13" s="62"/>
      <c r="G13" s="62"/>
      <c r="H13" s="62"/>
    </row>
    <row r="14" spans="1:8" x14ac:dyDescent="0.25">
      <c r="A14" s="64" t="s">
        <v>126</v>
      </c>
      <c r="B14" s="62" t="s">
        <v>129</v>
      </c>
      <c r="C14" s="62"/>
      <c r="D14" s="62"/>
      <c r="E14" s="62"/>
      <c r="F14" s="62"/>
      <c r="G14" s="62"/>
      <c r="H14" s="62"/>
    </row>
    <row r="15" spans="1:8" x14ac:dyDescent="0.25">
      <c r="A15" s="62"/>
      <c r="B15" s="62"/>
      <c r="C15" s="62"/>
      <c r="D15" s="62"/>
      <c r="E15" s="62"/>
      <c r="F15" s="62"/>
      <c r="G15" s="62"/>
      <c r="H15" s="62"/>
    </row>
    <row r="16" spans="1:8" ht="20.25" x14ac:dyDescent="0.3">
      <c r="A16" s="520" t="s">
        <v>128</v>
      </c>
      <c r="B16" s="520"/>
      <c r="C16" s="520"/>
      <c r="D16" s="520"/>
      <c r="E16" s="520"/>
      <c r="F16" s="520"/>
      <c r="G16" s="520"/>
      <c r="H16" s="520"/>
    </row>
    <row r="17" spans="1:8" x14ac:dyDescent="0.25">
      <c r="A17" s="62"/>
      <c r="B17" s="62"/>
      <c r="C17" s="62"/>
      <c r="D17" s="62"/>
      <c r="E17" s="62"/>
      <c r="F17" s="62"/>
      <c r="G17" s="62"/>
      <c r="H17" s="62"/>
    </row>
    <row r="40" spans="13:13" x14ac:dyDescent="0.25">
      <c r="M40" s="165" t="s">
        <v>128</v>
      </c>
    </row>
  </sheetData>
  <sheetProtection password="9687" sheet="1" objects="1" scenarios="1" selectLockedCells="1"/>
  <mergeCells count="2">
    <mergeCell ref="A3:H3"/>
    <mergeCell ref="A16:H16"/>
  </mergeCells>
  <phoneticPr fontId="5" type="noConversion"/>
  <hyperlinks>
    <hyperlink ref="A3" r:id="rId1" display="Click here to visite my website True-Natural-Bodybuilding.com"/>
    <hyperlink ref="A7" r:id="rId2"/>
    <hyperlink ref="A8" r:id="rId3"/>
    <hyperlink ref="A9" r:id="rId4"/>
    <hyperlink ref="A10" r:id="rId5"/>
    <hyperlink ref="A11" r:id="rId6"/>
    <hyperlink ref="A12" r:id="rId7"/>
    <hyperlink ref="A13" r:id="rId8"/>
    <hyperlink ref="A14" r:id="rId9"/>
    <hyperlink ref="A16" r:id="rId10" display="Click here to visite my website True-Natural-Bodybuilding.com"/>
    <hyperlink ref="A3:H3" r:id="rId11" display="Click here to visite my website  True-Natural-Bodybuilding.com"/>
    <hyperlink ref="A16:H16" r:id="rId12" display="True-Natural-Bodybuilding.com"/>
    <hyperlink ref="M40" r:id="rId13"/>
  </hyperlinks>
  <pageMargins left="0.75" right="0.75" top="1" bottom="1" header="0.5" footer="0.5"/>
  <headerFooter alignWithMargins="0"/>
  <drawing r:id="rId1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3</vt:i4>
      </vt:variant>
    </vt:vector>
  </HeadingPairs>
  <TitlesOfParts>
    <vt:vector size="10" baseType="lpstr">
      <vt:lpstr>Diet Plan</vt:lpstr>
      <vt:lpstr>Printable Report</vt:lpstr>
      <vt:lpstr>How To - Manual</vt:lpstr>
      <vt:lpstr>Nutrition Table</vt:lpstr>
      <vt:lpstr>8000 More Products</vt:lpstr>
      <vt:lpstr>TNBB Routine</vt:lpstr>
      <vt:lpstr>True-Natural-Bodybuilding.com</vt:lpstr>
      <vt:lpstr>'Printable Report'!Area_de_impressao</vt:lpstr>
      <vt:lpstr>Tabel</vt:lpstr>
      <vt:lpstr>'Printable Report'!Titulos_de_impressao</vt:lpstr>
    </vt:vector>
  </TitlesOfParts>
  <Company>true-natural-bodybuilding.com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diet-plan-true-natural-bodybuilding</dc:title>
  <dc:subject>nutrition table</dc:subject>
  <dc:creator>Jos TN</dc:creator>
  <cp:keywords>excel diet plan nutrition body fat weight natural bodybuilding</cp:keywords>
  <dc:description>Copyright protected.</dc:description>
  <cp:lastModifiedBy>JoseFrancoeCosta</cp:lastModifiedBy>
  <cp:lastPrinted>2014-10-19T15:06:59Z</cp:lastPrinted>
  <dcterms:created xsi:type="dcterms:W3CDTF">2004-12-28T15:21:31Z</dcterms:created>
  <dcterms:modified xsi:type="dcterms:W3CDTF">2016-04-23T05:14:35Z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1552407739</vt:i4>
  </property>
  <property fmtid="{D5CDD505-2E9C-101B-9397-08002B2CF9AE}" pid="3" name="_EmailSubject">
    <vt:lpwstr/>
  </property>
  <property fmtid="{D5CDD505-2E9C-101B-9397-08002B2CF9AE}" pid="4" name="_AuthorEmail">
    <vt:lpwstr>hanspoppelaars@wanadoo.nl</vt:lpwstr>
  </property>
  <property fmtid="{D5CDD505-2E9C-101B-9397-08002B2CF9AE}" pid="5" name="_AuthorEmailDisplayName">
    <vt:lpwstr>Hans Poppelaars</vt:lpwstr>
  </property>
  <property fmtid="{D5CDD505-2E9C-101B-9397-08002B2CF9AE}" pid="6" name="_ReviewingToolsShownOnce">
    <vt:lpwstr/>
  </property>
</Properties>
</file>