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Tabela_Masc\"/>
    </mc:Choice>
  </mc:AlternateContent>
  <bookViews>
    <workbookView xWindow="0" yWindow="0" windowWidth="20490" windowHeight="7755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52511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L25" i="45" s="1"/>
  <c r="H25" i="45"/>
  <c r="G25" i="45"/>
  <c r="F25" i="45"/>
  <c r="E25" i="45"/>
  <c r="C25" i="45" s="1"/>
  <c r="Z12" i="45"/>
  <c r="Y12" i="45"/>
  <c r="X12" i="45"/>
  <c r="W12" i="45"/>
  <c r="Q12" i="45"/>
  <c r="P12" i="45"/>
  <c r="O12" i="45"/>
  <c r="N12" i="45"/>
  <c r="L12" i="45" s="1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C38" i="45" l="1"/>
  <c r="U25" i="45"/>
  <c r="U12" i="45"/>
  <c r="L38" i="45"/>
  <c r="U38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U38" i="42" s="1"/>
  <c r="Q38" i="42"/>
  <c r="P38" i="42"/>
  <c r="N38" i="42"/>
  <c r="L38" i="42" s="1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C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s="1"/>
  <c r="U12" i="42" l="1"/>
  <c r="C38" i="42"/>
  <c r="U25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6" i="42" s="1"/>
  <c r="L12" i="42"/>
  <c r="AF5" i="42"/>
  <c r="AH3" i="42"/>
  <c r="D2" i="34"/>
  <c r="AH5" i="42"/>
  <c r="AH6" i="42"/>
  <c r="AG7" i="42"/>
  <c r="AF4" i="42"/>
  <c r="AF3" i="42"/>
  <c r="D33" i="34" l="1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 shape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<sst xmlns="http://schemas.openxmlformats.org/spreadsheetml/2006/main" count="783" uniqueCount="194">
  <si>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</si>
  <si>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</si>
  <si>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</si>
  <si>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</si>
  <si>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</si>
  <si>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</si>
  <si>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</si>
  <si>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</si>
  <si>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</si>
  <si>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</si>
  <si>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</si>
  <si>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</si>
  <si>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</si>
  <si>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</si>
  <si>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</si>
  <si>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</si>
  <si>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</si>
  <si>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</si>
  <si>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</si>
  <si>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</si>
  <si>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</si>
  <si>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</si>
  <si>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</si>
  <si>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</si>
  <si>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</si>
  <si>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</si>
  <si>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</si>
  <si>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</si>
  <si>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</si>
  <si>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</si>
  <si>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</si>
  <si>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</si>
  <si>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</si>
  <si>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</si>
  <si>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</si>
  <si>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</si>
  <si>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</si>
  <si>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</si>
  <si>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</si>
  <si>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</si>
  <si>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</si>
  <si>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</si>
  <si>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</si>
  <si>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</si>
  <si>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</si>
  <si>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</si>
  <si>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</si>
  <si>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</si>
  <si>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</si>
  <si>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</si>
  <si>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</si>
  <si>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</si>
  <si>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</si>
  <si>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</si>
  <si>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</si>
  <si>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</si>
  <si>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</si>
  <si>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</si>
  <si>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</si>
  <si>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</si>
  <si>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</si>
  <si>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</si>
  <si>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</si>
  <si>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</si>
  <si>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</si>
  <si>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</si>
  <si>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</si>
  <si>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</si>
  <si>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</si>
  <si>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</si>
  <si>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</si>
  <si>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</si>
  <si>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</si>
  <si>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</si>
  <si>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</si>
  <si>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</si>
  <si>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</si>
  <si>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</si>
  <si>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</si>
  <si>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</si>
  <si>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</si>
  <si>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</si>
  <si>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</si>
  <si>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</si>
  <si>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</si>
  <si>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</si>
  <si>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</si>
  <si>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</si>
  <si>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</si>
  <si>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</si>
  <si>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</si>
  <si>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</si>
  <si>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</si>
  <si>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</si>
  <si>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</si>
  <si>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</si>
  <si>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</si>
  <si>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</si>
  <si>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</si>
  <si>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</si>
  <si>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</si>
  <si>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</si>
  <si>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</si>
  <si>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</si>
  <si>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</si>
  <si>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</si>
  <si>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</si>
  <si>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</si>
  <si>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</si>
  <si>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</si>
  <si>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</si>
  <si>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</si>
  <si>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</si>
  <si>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</si>
  <si>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</si>
  <si>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</si>
  <si>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</si>
  <si>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</si>
  <si>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</si>
  <si>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</si>
  <si>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</si>
  <si>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</si>
  <si>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</si>
  <si>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</si>
  <si>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</si>
  <si>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</si>
  <si>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</si>
  <si>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</si>
  <si>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</si>
  <si>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</si>
  <si>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</si>
  <si>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</si>
  <si>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</si>
  <si>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</si>
  <si>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</si>
  <si>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</si>
  <si>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</si>
  <si>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</si>
  <si>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</si>
  <si>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</si>
  <si>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</si>
  <si>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</si>
  <si>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</si>
  <si>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</si>
  <si>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</si>
  <si>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</si>
  <si>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</si>
  <si>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</si>
  <si>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</si>
  <si>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</si>
  <si>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</si>
  <si>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</si>
  <si>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</si>
  <si>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</si>
  <si>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</si>
  <si>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</si>
  <si>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</si>
  <si>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</si>
  <si>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</si>
  <si>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</si>
  <si>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</si>
  <si>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</si>
  <si>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</si>
  <si>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</si>
  <si>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</si>
  <si>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</si>
  <si>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Peito de Frango</t>
  </si>
  <si>
    <t>90 gr</t>
  </si>
  <si>
    <t>01 unid</t>
  </si>
  <si>
    <t>Pão Frances</t>
  </si>
  <si>
    <t>200 ml</t>
  </si>
  <si>
    <t>Leite Integral</t>
  </si>
  <si>
    <t>200 gr</t>
  </si>
  <si>
    <t>Arroz Branco</t>
  </si>
  <si>
    <t>100 gr</t>
  </si>
  <si>
    <t>Feijão Cozido</t>
  </si>
  <si>
    <t>Bife de Boi frito</t>
  </si>
  <si>
    <t>160 gr</t>
  </si>
  <si>
    <t>Hipercalorico</t>
  </si>
  <si>
    <t>40 gr</t>
  </si>
  <si>
    <t>Whey Body Action</t>
  </si>
  <si>
    <t>Macarrão</t>
  </si>
  <si>
    <t xml:space="preserve">100 gr </t>
  </si>
  <si>
    <t>Café da Manha</t>
  </si>
  <si>
    <t>Almoço</t>
  </si>
  <si>
    <t>Lanche da Tarde</t>
  </si>
  <si>
    <t>Lanche Pre Treino</t>
  </si>
  <si>
    <t>Lanche PosTreino</t>
  </si>
  <si>
    <t>Jantar</t>
  </si>
  <si>
    <t>Antes de Dormir</t>
  </si>
  <si>
    <t xml:space="preserve">200 ml </t>
  </si>
  <si>
    <t>02 unid</t>
  </si>
  <si>
    <t>Carbo Up Gel</t>
  </si>
  <si>
    <t>Durante o treino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</si>
</sst>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C7" sqref="C7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63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174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22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2644.9920000000002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topLeftCell="A7" workbookViewId="0">
      <selection activeCell="D35" sqref="D35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0.32291666666666669</v>
      </c>
      <c r="D2" s="331" t="s">
        <v>183</v>
      </c>
      <c r="E2" s="334"/>
      <c r="F2" s="334"/>
      <c r="G2" s="334"/>
      <c r="H2" s="334"/>
      <c r="I2" s="223"/>
      <c r="J2" s="67"/>
      <c r="K2" s="223"/>
      <c r="L2" s="243">
        <v>0</v>
      </c>
      <c r="M2" s="331" t="s">
        <v>161</v>
      </c>
      <c r="N2" s="334"/>
      <c r="O2" s="334"/>
      <c r="P2" s="334"/>
      <c r="Q2" s="334"/>
      <c r="R2" s="223"/>
      <c r="S2" s="71"/>
      <c r="T2" s="223"/>
      <c r="U2" s="243">
        <v>0.45833333333333331</v>
      </c>
      <c r="V2" s="331" t="s">
        <v>184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150.91999999999999</v>
      </c>
      <c r="AF3" s="254">
        <f>AG3*100/(AG3+AG4+AG5+AG6)</f>
        <v>15.428495486561914</v>
      </c>
      <c r="AG3" s="288">
        <f>E12+N12+W12+W25+N25+E25+E38+N38+W38</f>
        <v>603.67999999999995</v>
      </c>
      <c r="AH3" s="327">
        <f>AE3/TMB!C3</f>
        <v>2.3955555555555552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167</v>
      </c>
      <c r="D4" s="261" t="s">
        <v>99</v>
      </c>
      <c r="E4" s="313"/>
      <c r="F4" s="292">
        <v>18</v>
      </c>
      <c r="G4" s="314">
        <v>45</v>
      </c>
      <c r="H4" s="286">
        <v>3.52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 t="s">
        <v>172</v>
      </c>
      <c r="V4" s="261" t="s">
        <v>173</v>
      </c>
      <c r="W4" s="313"/>
      <c r="X4" s="292">
        <v>5</v>
      </c>
      <c r="Y4" s="314">
        <v>56.2</v>
      </c>
      <c r="Z4" s="286">
        <v>0.4</v>
      </c>
      <c r="AA4" s="223"/>
      <c r="AB4" s="57"/>
      <c r="AC4" s="223"/>
      <c r="AD4" s="309" t="s">
        <v>150</v>
      </c>
      <c r="AE4" s="310">
        <f>F11+O11+X11+X24+O24+F24+F37+O37+X37</f>
        <v>90.41</v>
      </c>
      <c r="AF4" s="311">
        <f>AG4*100/(AG3+AG4+AG5+AG6)</f>
        <v>9.242580684734051</v>
      </c>
      <c r="AG4" s="312">
        <f>F12+O12+X12+X25+O25+F25+F38+O38+X38</f>
        <v>361.64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168</v>
      </c>
      <c r="D5" s="261" t="s">
        <v>169</v>
      </c>
      <c r="E5" s="313"/>
      <c r="F5" s="292">
        <v>4.7300000000000004</v>
      </c>
      <c r="G5" s="314">
        <v>25.33</v>
      </c>
      <c r="H5" s="286">
        <v>1.98</v>
      </c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 t="s">
        <v>174</v>
      </c>
      <c r="V5" s="261" t="s">
        <v>175</v>
      </c>
      <c r="W5" s="313"/>
      <c r="X5" s="292">
        <v>4.4000000000000004</v>
      </c>
      <c r="Y5" s="314">
        <v>12.2</v>
      </c>
      <c r="Z5" s="286">
        <v>0.3</v>
      </c>
      <c r="AA5" s="223"/>
      <c r="AB5" s="57"/>
      <c r="AC5" s="223"/>
      <c r="AD5" s="260" t="s">
        <v>22</v>
      </c>
      <c r="AE5" s="255">
        <f>G11+P11+Y11+G24+P24+Y24+G37+P37+Y37</f>
        <v>582.68999999999994</v>
      </c>
      <c r="AF5" s="256">
        <f>AG5*100/(AG3+AG4+AG5+AG6)</f>
        <v>59.568182050521891</v>
      </c>
      <c r="AG5" s="289">
        <f>G12+P12+Y12+Y25+P25+G25+G38+P38+Y38</f>
        <v>2330.7600000000002</v>
      </c>
      <c r="AH5" s="328">
        <f>AE5/TMB!C3</f>
        <v>9.2490476190476176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170</v>
      </c>
      <c r="D6" s="261" t="s">
        <v>171</v>
      </c>
      <c r="E6" s="313">
        <v>6.2</v>
      </c>
      <c r="F6" s="292"/>
      <c r="G6" s="314">
        <v>9.4</v>
      </c>
      <c r="H6" s="286">
        <v>6</v>
      </c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 t="s">
        <v>174</v>
      </c>
      <c r="V6" s="261" t="s">
        <v>176</v>
      </c>
      <c r="W6" s="313">
        <v>26.32</v>
      </c>
      <c r="X6" s="292"/>
      <c r="Y6" s="314">
        <v>0.18</v>
      </c>
      <c r="Z6" s="286">
        <v>20.46</v>
      </c>
      <c r="AA6" s="223"/>
      <c r="AB6" s="57"/>
      <c r="AC6" s="223"/>
      <c r="AD6" s="263" t="s">
        <v>56</v>
      </c>
      <c r="AE6" s="257">
        <f>H11+Q11+Z11+Z24+Q24+H24+H37+Q37+Z37</f>
        <v>68.52000000000001</v>
      </c>
      <c r="AF6" s="258">
        <f>AG6*100/(AG3+AG4+AG5+AG6)</f>
        <v>15.760741778182151</v>
      </c>
      <c r="AG6" s="290">
        <f>H12+Q12+Z12+Z25+Q25+H25+H38+Q38+Z38</f>
        <v>616.67999999999995</v>
      </c>
      <c r="AH6" s="329">
        <f>AE6/TMB!C3</f>
        <v>1.0876190476190477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3912.7599999999998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1267.7679999999996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6.2</v>
      </c>
      <c r="F11" s="294">
        <f>F5+F6+F7+F8+F9+F10+F4</f>
        <v>22.73</v>
      </c>
      <c r="G11" s="231">
        <f>G5+G6+G7+G8+G9+G10+G4</f>
        <v>79.72999999999999</v>
      </c>
      <c r="H11" s="232">
        <f>H5+H6+H7+H8+H9+H10+H4</f>
        <v>11.5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26.32</v>
      </c>
      <c r="X11" s="294">
        <f>X4+X5+X6+X7+X8+X9+X10</f>
        <v>9.4</v>
      </c>
      <c r="Y11" s="231">
        <f>Y4+Y5+Y6+Y7+Y8+Y9+Y10</f>
        <v>68.580000000000013</v>
      </c>
      <c r="Z11" s="232">
        <f>Z4+Z5+Z6+Z7+Z8+Z9+Z10</f>
        <v>21.16</v>
      </c>
      <c r="AA11" s="223"/>
      <c r="AB11" s="57"/>
      <c r="AC11" s="236"/>
      <c r="AD11" s="382" t="s">
        <v>154</v>
      </c>
      <c r="AE11" s="383">
        <v>2</v>
      </c>
      <c r="AF11" s="384" t="s">
        <v>29</v>
      </c>
      <c r="AG11" s="385">
        <f>AE11*TMB!C3</f>
        <v>126</v>
      </c>
      <c r="AH11" s="389">
        <f>AE3-AG11</f>
        <v>24.919999999999987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538.14</v>
      </c>
      <c r="D12" s="407" t="s">
        <v>6</v>
      </c>
      <c r="E12" s="230">
        <f>E11*4</f>
        <v>24.8</v>
      </c>
      <c r="F12" s="294">
        <f>F11*4</f>
        <v>90.92</v>
      </c>
      <c r="G12" s="231">
        <f>G11*4</f>
        <v>318.91999999999996</v>
      </c>
      <c r="H12" s="232">
        <f>H11*9</f>
        <v>103.5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607.64</v>
      </c>
      <c r="V12" s="407" t="s">
        <v>6</v>
      </c>
      <c r="W12" s="230">
        <f>W11*4</f>
        <v>105.28</v>
      </c>
      <c r="X12" s="294">
        <f>X11*4</f>
        <v>37.6</v>
      </c>
      <c r="Y12" s="231">
        <f>Y11*4</f>
        <v>274.32000000000005</v>
      </c>
      <c r="Z12" s="232">
        <f>Z11*9</f>
        <v>190.44</v>
      </c>
      <c r="AA12" s="223"/>
      <c r="AB12" s="57"/>
      <c r="AC12" s="236"/>
      <c r="AD12" s="381" t="s">
        <v>22</v>
      </c>
      <c r="AE12" s="386">
        <v>6</v>
      </c>
      <c r="AF12" s="387" t="s">
        <v>29</v>
      </c>
      <c r="AG12" s="388">
        <f>AE12*TMB!C3</f>
        <v>378</v>
      </c>
      <c r="AH12" s="389">
        <f>AE5-AG12</f>
        <v>204.68999999999994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0.54166666666666663</v>
      </c>
      <c r="D15" s="331" t="s">
        <v>185</v>
      </c>
      <c r="E15" s="334"/>
      <c r="F15" s="334"/>
      <c r="G15" s="334"/>
      <c r="H15" s="334"/>
      <c r="I15" s="223"/>
      <c r="J15" s="67"/>
      <c r="K15" s="223"/>
      <c r="L15" s="243">
        <v>0</v>
      </c>
      <c r="M15" s="331" t="s">
        <v>161</v>
      </c>
      <c r="N15" s="334"/>
      <c r="O15" s="334"/>
      <c r="P15" s="334"/>
      <c r="Q15" s="334"/>
      <c r="R15" s="223"/>
      <c r="S15" s="71"/>
      <c r="T15" s="223"/>
      <c r="U15" s="243">
        <v>0.66666666666666663</v>
      </c>
      <c r="V15" s="331" t="s">
        <v>186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 t="s">
        <v>167</v>
      </c>
      <c r="D17" s="261" t="s">
        <v>99</v>
      </c>
      <c r="E17" s="313"/>
      <c r="F17" s="292">
        <v>18</v>
      </c>
      <c r="G17" s="314">
        <v>45</v>
      </c>
      <c r="H17" s="286">
        <v>3.52</v>
      </c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 t="s">
        <v>177</v>
      </c>
      <c r="V17" s="261" t="s">
        <v>178</v>
      </c>
      <c r="W17" s="313">
        <v>17</v>
      </c>
      <c r="X17" s="292"/>
      <c r="Y17" s="314">
        <v>129</v>
      </c>
      <c r="Z17" s="286">
        <v>1.6</v>
      </c>
      <c r="AA17" s="237"/>
      <c r="AB17" s="57"/>
      <c r="AC17" s="236"/>
      <c r="AD17" s="382" t="s">
        <v>154</v>
      </c>
      <c r="AE17" s="397">
        <f>AG11</f>
        <v>126</v>
      </c>
      <c r="AF17" s="398">
        <v>7</v>
      </c>
      <c r="AG17" s="403">
        <f>AE17/AF17</f>
        <v>18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 t="s">
        <v>174</v>
      </c>
      <c r="D18" s="261" t="s">
        <v>181</v>
      </c>
      <c r="E18" s="313"/>
      <c r="F18" s="292">
        <v>10.7</v>
      </c>
      <c r="G18" s="314">
        <v>44.2</v>
      </c>
      <c r="H18" s="286">
        <v>3.34</v>
      </c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 t="s">
        <v>170</v>
      </c>
      <c r="V18" s="261" t="s">
        <v>171</v>
      </c>
      <c r="W18" s="313">
        <v>6.2</v>
      </c>
      <c r="X18" s="292"/>
      <c r="Y18" s="314">
        <v>9.4</v>
      </c>
      <c r="Z18" s="286">
        <v>6</v>
      </c>
      <c r="AA18" s="237"/>
      <c r="AB18" s="57"/>
      <c r="AC18" s="236"/>
      <c r="AD18" s="381" t="s">
        <v>22</v>
      </c>
      <c r="AE18" s="399">
        <f>AG12</f>
        <v>378</v>
      </c>
      <c r="AF18" s="400">
        <v>4</v>
      </c>
      <c r="AG18" s="404">
        <f>AE18/AF18</f>
        <v>94.5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28.7</v>
      </c>
      <c r="G24" s="231">
        <f>G17+G18+G19+G20+G21+G22+G23</f>
        <v>89.2</v>
      </c>
      <c r="H24" s="232">
        <f>H17+H18+H19+H20+H21+H22+H23</f>
        <v>6.8599999999999994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23.2</v>
      </c>
      <c r="X24" s="294">
        <f>X17+X18+X19+X20+X21+X22+X23</f>
        <v>0</v>
      </c>
      <c r="Y24" s="231">
        <f>Y17+Y18+Y19+Y20+Y21+Y22+Y23</f>
        <v>138.4</v>
      </c>
      <c r="Z24" s="232">
        <f>Z17+Z18+Z19+Z20+Z21+Z22+Z23</f>
        <v>7.6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533.34</v>
      </c>
      <c r="D25" s="407" t="s">
        <v>6</v>
      </c>
      <c r="E25" s="230">
        <f>E24*4</f>
        <v>0</v>
      </c>
      <c r="F25" s="230">
        <f>F24*4</f>
        <v>114.8</v>
      </c>
      <c r="G25" s="231">
        <f>G24*4</f>
        <v>356.8</v>
      </c>
      <c r="H25" s="232">
        <f>H24*9</f>
        <v>61.739999999999995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714.8</v>
      </c>
      <c r="V25" s="407" t="s">
        <v>6</v>
      </c>
      <c r="W25" s="230">
        <f>W24*4</f>
        <v>92.8</v>
      </c>
      <c r="X25" s="294">
        <f>X24*4</f>
        <v>0</v>
      </c>
      <c r="Y25" s="231">
        <f>Y24*4</f>
        <v>553.6</v>
      </c>
      <c r="Z25" s="232">
        <f>Z24*9</f>
        <v>68.399999999999991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0.77083333333333337</v>
      </c>
      <c r="D28" s="331" t="s">
        <v>187</v>
      </c>
      <c r="E28" s="334"/>
      <c r="F28" s="334"/>
      <c r="G28" s="334"/>
      <c r="H28" s="334"/>
      <c r="I28" s="223"/>
      <c r="J28" s="67"/>
      <c r="K28" s="223"/>
      <c r="L28" s="243">
        <v>0.85416666666666663</v>
      </c>
      <c r="M28" s="331" t="s">
        <v>188</v>
      </c>
      <c r="N28" s="334"/>
      <c r="O28" s="334"/>
      <c r="P28" s="334"/>
      <c r="Q28" s="334"/>
      <c r="R28" s="223"/>
      <c r="S28" s="71"/>
      <c r="T28" s="223"/>
      <c r="U28" s="243">
        <v>0.95833333333333337</v>
      </c>
      <c r="V28" s="331" t="s">
        <v>189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 t="s">
        <v>179</v>
      </c>
      <c r="D30" s="261" t="s">
        <v>180</v>
      </c>
      <c r="E30" s="313">
        <v>26</v>
      </c>
      <c r="F30" s="292"/>
      <c r="G30" s="314">
        <v>10</v>
      </c>
      <c r="H30" s="286">
        <v>1</v>
      </c>
      <c r="I30" s="239"/>
      <c r="J30" s="55"/>
      <c r="K30" s="239"/>
      <c r="L30" s="100" t="s">
        <v>174</v>
      </c>
      <c r="M30" s="261" t="s">
        <v>181</v>
      </c>
      <c r="N30" s="313"/>
      <c r="O30" s="292">
        <v>10.72</v>
      </c>
      <c r="P30" s="314">
        <v>44.22</v>
      </c>
      <c r="Q30" s="286">
        <v>3.34</v>
      </c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 t="s">
        <v>174</v>
      </c>
      <c r="D31" s="261" t="s">
        <v>166</v>
      </c>
      <c r="E31" s="313">
        <v>31.5</v>
      </c>
      <c r="F31" s="292"/>
      <c r="G31" s="314">
        <v>2.08</v>
      </c>
      <c r="H31" s="286">
        <v>3.2</v>
      </c>
      <c r="I31" s="223"/>
      <c r="J31" s="64"/>
      <c r="K31" s="223"/>
      <c r="L31" s="100" t="s">
        <v>172</v>
      </c>
      <c r="M31" s="261" t="s">
        <v>173</v>
      </c>
      <c r="N31" s="313"/>
      <c r="O31" s="292">
        <v>5</v>
      </c>
      <c r="P31" s="314">
        <v>56.2</v>
      </c>
      <c r="Q31" s="286">
        <v>0.4</v>
      </c>
      <c r="R31" s="223"/>
      <c r="S31" s="58"/>
      <c r="T31" s="223"/>
      <c r="U31" s="100" t="s">
        <v>191</v>
      </c>
      <c r="V31" s="262" t="s">
        <v>169</v>
      </c>
      <c r="W31" s="313"/>
      <c r="X31" s="292">
        <v>9.4600000000000009</v>
      </c>
      <c r="Y31" s="314">
        <v>50.6</v>
      </c>
      <c r="Z31" s="286">
        <v>3.96</v>
      </c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 t="s">
        <v>168</v>
      </c>
      <c r="D32" s="261" t="s">
        <v>192</v>
      </c>
      <c r="E32" s="313"/>
      <c r="F32" s="292"/>
      <c r="G32" s="314">
        <v>20</v>
      </c>
      <c r="H32" s="286"/>
      <c r="I32" s="223"/>
      <c r="J32" s="71"/>
      <c r="K32" s="223"/>
      <c r="L32" s="100" t="s">
        <v>174</v>
      </c>
      <c r="M32" s="261" t="s">
        <v>175</v>
      </c>
      <c r="N32" s="313"/>
      <c r="O32" s="292">
        <v>4.4000000000000004</v>
      </c>
      <c r="P32" s="314">
        <v>12.2</v>
      </c>
      <c r="Q32" s="286">
        <v>0.3</v>
      </c>
      <c r="R32" s="223"/>
      <c r="S32" s="56"/>
      <c r="T32" s="223"/>
      <c r="U32" s="100" t="s">
        <v>190</v>
      </c>
      <c r="V32" s="262" t="s">
        <v>171</v>
      </c>
      <c r="W32" s="313">
        <v>6.2</v>
      </c>
      <c r="X32" s="292"/>
      <c r="Y32" s="314">
        <v>9.4</v>
      </c>
      <c r="Z32" s="286">
        <v>6</v>
      </c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 t="s">
        <v>193</v>
      </c>
      <c r="E33" s="313"/>
      <c r="F33" s="292"/>
      <c r="G33" s="314"/>
      <c r="H33" s="286"/>
      <c r="I33" s="223"/>
      <c r="J33" s="71"/>
      <c r="K33" s="223"/>
      <c r="L33" s="100" t="s">
        <v>182</v>
      </c>
      <c r="M33" s="261" t="s">
        <v>166</v>
      </c>
      <c r="N33" s="313">
        <v>31.5</v>
      </c>
      <c r="O33" s="292"/>
      <c r="P33" s="314">
        <v>2.08</v>
      </c>
      <c r="Q33" s="286">
        <v>3.2</v>
      </c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57.5</v>
      </c>
      <c r="F37" s="294">
        <f>F30+F31+F32+F33+F34+F35+F36</f>
        <v>0</v>
      </c>
      <c r="G37" s="231">
        <f>G30+G31+G32+G34+G36+G35+G33</f>
        <v>32.08</v>
      </c>
      <c r="H37" s="232">
        <f>H30+H31+H32+H34+H36+H33+H35</f>
        <v>4.2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31.5</v>
      </c>
      <c r="O37" s="294">
        <f>O30+O31+O32+O34+O36+O33+O35</f>
        <v>20.12</v>
      </c>
      <c r="P37" s="231">
        <f>P30+P31+P32+P34+P36+P35+P33</f>
        <v>114.7</v>
      </c>
      <c r="Q37" s="232">
        <f>Q30+Q31+Q32+Q34+Q36+Q35+Q33</f>
        <v>7.24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6.2</v>
      </c>
      <c r="X37" s="294">
        <f>X30+X31+X32+X33+X34+X35+X36</f>
        <v>9.4600000000000009</v>
      </c>
      <c r="Y37" s="231">
        <f>Y30+Y31+Y32+Y34+Y36+Y35+Y33</f>
        <v>60</v>
      </c>
      <c r="Z37" s="232">
        <f>Z30+Z31+Z32+Z34+Z36+Z35+Z33</f>
        <v>9.9600000000000009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396.12</v>
      </c>
      <c r="D38" s="407" t="s">
        <v>6</v>
      </c>
      <c r="E38" s="230">
        <f>E37*4</f>
        <v>230</v>
      </c>
      <c r="F38" s="294">
        <f>F37*4</f>
        <v>0</v>
      </c>
      <c r="G38" s="231">
        <f>G37*4</f>
        <v>128.32</v>
      </c>
      <c r="H38" s="232">
        <f>H37*9</f>
        <v>37.800000000000004</v>
      </c>
      <c r="I38" s="223"/>
      <c r="J38" s="52"/>
      <c r="K38" s="223"/>
      <c r="L38" s="228">
        <f>N38+P38+Q38+O38</f>
        <v>730.43999999999994</v>
      </c>
      <c r="M38" s="407" t="s">
        <v>6</v>
      </c>
      <c r="N38" s="230">
        <f>N37*4</f>
        <v>126</v>
      </c>
      <c r="O38" s="294">
        <f>O37*4</f>
        <v>80.48</v>
      </c>
      <c r="P38" s="231">
        <f>P37*4</f>
        <v>458.8</v>
      </c>
      <c r="Q38" s="232">
        <f>Q37*9</f>
        <v>65.16</v>
      </c>
      <c r="R38" s="223"/>
      <c r="S38" s="55"/>
      <c r="T38" s="223"/>
      <c r="U38" s="228">
        <f>W38+Y38+Z38+X38</f>
        <v>392.28000000000009</v>
      </c>
      <c r="V38" s="407" t="s">
        <v>6</v>
      </c>
      <c r="W38" s="230">
        <f>W37*4</f>
        <v>24.8</v>
      </c>
      <c r="X38" s="294">
        <f>X37*4</f>
        <v>37.840000000000003</v>
      </c>
      <c r="Y38" s="231">
        <f>Y37*4</f>
        <v>240</v>
      </c>
      <c r="Z38" s="232">
        <f>Z37*9</f>
        <v>89.640000000000015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U26" sqref="U26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1.5873015873015872E-2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1.5873015873015872E-2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1.5873015873015872E-2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-2623.9920000000002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189</v>
      </c>
      <c r="AH11" s="389">
        <f>AE3-AG11</f>
        <v>-188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252</v>
      </c>
      <c r="AH12" s="389">
        <f>AE5-AG12</f>
        <v>-251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189</v>
      </c>
      <c r="AF17" s="398">
        <v>7</v>
      </c>
      <c r="AG17" s="403">
        <f>AE17/AF17</f>
        <v>27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252</v>
      </c>
      <c r="AF18" s="400">
        <v>4</v>
      </c>
      <c r="AG18" s="404">
        <f>AE18/AF18</f>
        <v>63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10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3912.7599999999998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Manha</v>
      </c>
      <c r="D4" s="332">
        <f>'Dieta ON'!C2</f>
        <v>0.32291666666666669</v>
      </c>
      <c r="E4" s="364"/>
      <c r="F4" s="323" t="str">
        <f>'Dieta ON'!M2</f>
        <v>Meal 00</v>
      </c>
      <c r="G4" s="365">
        <f>'Dieta ON'!L2</f>
        <v>0</v>
      </c>
      <c r="H4" s="364"/>
      <c r="I4" s="151" t="str">
        <f>'Dieta ON'!V2</f>
        <v>Almoço</v>
      </c>
      <c r="J4" s="332">
        <f>'Dieta ON'!U2</f>
        <v>0.45833333333333331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Aveia</v>
      </c>
      <c r="D5" s="152" t="str">
        <f>'Dieta ON'!C4</f>
        <v>90 gr</v>
      </c>
      <c r="E5" s="359"/>
      <c r="F5" s="326">
        <f>'Dieta ON'!M4</f>
        <v>0</v>
      </c>
      <c r="G5" s="366">
        <f>'Dieta ON'!L4</f>
        <v>0</v>
      </c>
      <c r="H5" s="359"/>
      <c r="I5" s="153" t="str">
        <f>'Dieta ON'!V4</f>
        <v>Arroz Branco</v>
      </c>
      <c r="J5" s="152" t="str">
        <f>'Dieta ON'!U4</f>
        <v>200 gr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Pão Frances</v>
      </c>
      <c r="D6" s="152" t="str">
        <f>'Dieta ON'!C5</f>
        <v>01 unid</v>
      </c>
      <c r="E6" s="359"/>
      <c r="F6" s="326">
        <f>'Dieta ON'!M5</f>
        <v>0</v>
      </c>
      <c r="G6" s="366">
        <f>'Dieta ON'!L5</f>
        <v>0</v>
      </c>
      <c r="H6" s="359"/>
      <c r="I6" s="153" t="str">
        <f>'Dieta ON'!V5</f>
        <v>Feijão Cozido</v>
      </c>
      <c r="J6" s="152" t="str">
        <f>'Dieta ON'!U5</f>
        <v>100 gr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Leite Integral</v>
      </c>
      <c r="D7" s="152" t="str">
        <f>'Dieta ON'!C6</f>
        <v>200 ml</v>
      </c>
      <c r="E7" s="359"/>
      <c r="F7" s="326">
        <f>'Dieta ON'!M6</f>
        <v>0</v>
      </c>
      <c r="G7" s="366">
        <f>'Dieta ON'!L6</f>
        <v>0</v>
      </c>
      <c r="H7" s="359"/>
      <c r="I7" s="153" t="str">
        <f>'Dieta ON'!V6</f>
        <v>Bife de Boi frito</v>
      </c>
      <c r="J7" s="152" t="str">
        <f>'Dieta ON'!U6</f>
        <v>100 gr</v>
      </c>
      <c r="K7" s="204"/>
      <c r="L7" s="326"/>
      <c r="M7" s="325"/>
      <c r="O7" s="102"/>
    </row>
    <row r="8" spans="2:15" ht="15" customHeight="1" x14ac:dyDescent="0.25">
      <c r="B8" s="204"/>
      <c r="C8" s="153">
        <f>'Dieta ON'!D7</f>
        <v>0</v>
      </c>
      <c r="D8" s="152">
        <f>'Dieta ON'!C7</f>
        <v>0</v>
      </c>
      <c r="E8" s="359"/>
      <c r="F8" s="326">
        <f>'Dieta ON'!M7</f>
        <v>0</v>
      </c>
      <c r="G8" s="366">
        <f>'Dieta ON'!L7</f>
        <v>0</v>
      </c>
      <c r="H8" s="359"/>
      <c r="I8" s="153">
        <f>'Dieta ON'!V7</f>
        <v>0</v>
      </c>
      <c r="J8" s="152">
        <f>'Dieta ON'!U7</f>
        <v>0</v>
      </c>
      <c r="K8" s="204"/>
      <c r="L8" s="326"/>
      <c r="M8" s="325"/>
      <c r="O8" s="102"/>
    </row>
    <row r="9" spans="2:15" ht="15" customHeight="1" x14ac:dyDescent="0.25">
      <c r="B9" s="204"/>
      <c r="C9" s="153">
        <f>'Dieta ON'!D8</f>
        <v>0</v>
      </c>
      <c r="D9" s="152">
        <f>'Dieta ON'!C8</f>
        <v>0</v>
      </c>
      <c r="E9" s="359"/>
      <c r="F9" s="326">
        <f>'Dieta ON'!M8</f>
        <v>0</v>
      </c>
      <c r="G9" s="366">
        <f>'Dieta ON'!L8</f>
        <v>0</v>
      </c>
      <c r="H9" s="359"/>
      <c r="I9" s="153">
        <f>'Dieta ON'!V8</f>
        <v>0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>
        <f>'Dieta ON'!M9</f>
        <v>0</v>
      </c>
      <c r="G10" s="366">
        <f>'Dieta ON'!L9</f>
        <v>0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Lanche da Tarde</v>
      </c>
      <c r="D13" s="332">
        <f>'Dieta ON'!C15</f>
        <v>0.54166666666666663</v>
      </c>
      <c r="E13" s="364"/>
      <c r="F13" s="323" t="str">
        <f>'Dieta ON'!M15</f>
        <v>Meal 00</v>
      </c>
      <c r="G13" s="365">
        <f>'Dieta ON'!L15</f>
        <v>0</v>
      </c>
      <c r="H13" s="364"/>
      <c r="I13" s="151" t="str">
        <f>'Dieta ON'!V15</f>
        <v>Lanche Pre Treino</v>
      </c>
      <c r="J13" s="332">
        <f>'Dieta ON'!U15</f>
        <v>0.66666666666666663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Aveia</v>
      </c>
      <c r="D14" s="153" t="str">
        <f>'Dieta ON'!C17</f>
        <v>90 gr</v>
      </c>
      <c r="E14" s="359"/>
      <c r="F14" s="326">
        <f>'Dieta ON'!M17</f>
        <v>0</v>
      </c>
      <c r="G14" s="366">
        <f>'Dieta ON'!L17</f>
        <v>0</v>
      </c>
      <c r="H14" s="359"/>
      <c r="I14" s="153" t="str">
        <f>'Dieta ON'!V17</f>
        <v>Hipercalorico</v>
      </c>
      <c r="J14" s="152" t="str">
        <f>'Dieta ON'!U17</f>
        <v>160 gr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Macarrão</v>
      </c>
      <c r="D15" s="153" t="str">
        <f>'Dieta ON'!C18</f>
        <v>100 gr</v>
      </c>
      <c r="E15" s="359"/>
      <c r="F15" s="326">
        <f>'Dieta ON'!M18</f>
        <v>0</v>
      </c>
      <c r="G15" s="366">
        <f>'Dieta ON'!L18</f>
        <v>0</v>
      </c>
      <c r="H15" s="359"/>
      <c r="I15" s="153" t="str">
        <f>'Dieta ON'!V18</f>
        <v>Leite Integral</v>
      </c>
      <c r="J15" s="152" t="str">
        <f>'Dieta ON'!U18</f>
        <v>200 ml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>
        <f>'Dieta ON'!M19</f>
        <v>0</v>
      </c>
      <c r="G16" s="366">
        <f>'Dieta ON'!L19</f>
        <v>0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Lanche PosTreino</v>
      </c>
      <c r="D22" s="332">
        <f>'Dieta ON'!C28</f>
        <v>0.77083333333333337</v>
      </c>
      <c r="E22" s="364"/>
      <c r="F22" s="323" t="str">
        <f>'Dieta ON'!M30</f>
        <v>Macarrão</v>
      </c>
      <c r="G22" s="365">
        <f>'Dieta ON'!L28</f>
        <v>0.85416666666666663</v>
      </c>
      <c r="H22" s="364"/>
      <c r="I22" s="151" t="str">
        <f>'Dieta ON'!V28</f>
        <v>Antes de Dormir</v>
      </c>
      <c r="J22" s="332">
        <f>'Dieta ON'!U28</f>
        <v>0.95833333333333337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Whey Body Action</v>
      </c>
      <c r="D23" s="152" t="str">
        <f>'Dieta ON'!C30</f>
        <v>40 gr</v>
      </c>
      <c r="E23" s="359"/>
      <c r="F23" s="326" t="str">
        <f>'Dieta ON'!M30</f>
        <v>Macarrão</v>
      </c>
      <c r="G23" s="366" t="str">
        <f>'Dieta ON'!L30</f>
        <v>100 gr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 t="str">
        <f>'Dieta ON'!D31</f>
        <v>Peito de Frango</v>
      </c>
      <c r="D24" s="152" t="str">
        <f>'Dieta ON'!C31</f>
        <v>100 gr</v>
      </c>
      <c r="E24" s="359"/>
      <c r="F24" s="326" t="str">
        <f>'Dieta ON'!M31</f>
        <v>Arroz Branco</v>
      </c>
      <c r="G24" s="366" t="str">
        <f>'Dieta ON'!L31</f>
        <v>200 gr</v>
      </c>
      <c r="H24" s="359"/>
      <c r="I24" s="153" t="str">
        <f>'Dieta ON'!V31</f>
        <v>Pão Frances</v>
      </c>
      <c r="J24" s="152" t="str">
        <f>'Dieta ON'!U31</f>
        <v>02 unid</v>
      </c>
      <c r="K24" s="204"/>
      <c r="L24" s="326"/>
      <c r="M24" s="325"/>
      <c r="O24" s="102"/>
    </row>
    <row r="25" spans="2:16" ht="15" customHeight="1" x14ac:dyDescent="0.25">
      <c r="B25" s="204"/>
      <c r="C25" s="153" t="str">
        <f>'Dieta ON'!D32</f>
        <v>Carbo Up Gel</v>
      </c>
      <c r="D25" s="152" t="str">
        <f>'Dieta ON'!C32</f>
        <v>01 unid</v>
      </c>
      <c r="E25" s="359"/>
      <c r="F25" s="326" t="str">
        <f>'Dieta ON'!M32</f>
        <v>Feijão Cozido</v>
      </c>
      <c r="G25" s="366" t="str">
        <f>'Dieta ON'!L32</f>
        <v>100 gr</v>
      </c>
      <c r="H25" s="359"/>
      <c r="I25" s="153" t="str">
        <f>'Dieta ON'!V32</f>
        <v>Leite Integral</v>
      </c>
      <c r="J25" s="152" t="str">
        <f>'Dieta ON'!U32</f>
        <v xml:space="preserve">200 ml </v>
      </c>
      <c r="K25" s="204"/>
      <c r="L25" s="326"/>
      <c r="M25" s="325"/>
      <c r="O25" s="102"/>
    </row>
    <row r="26" spans="2:16" ht="15" customHeight="1" x14ac:dyDescent="0.25">
      <c r="B26" s="204"/>
      <c r="C26" s="153" t="str">
        <f>'Dieta ON'!D33</f>
        <v>Durante o treino</v>
      </c>
      <c r="D26" s="152">
        <f>'Dieta ON'!C33</f>
        <v>0</v>
      </c>
      <c r="E26" s="359"/>
      <c r="F26" s="326" t="str">
        <f>'Dieta ON'!M33</f>
        <v>Peito de Frango</v>
      </c>
      <c r="G26" s="366" t="str">
        <f>'Dieta ON'!L33</f>
        <v xml:space="preserve">100 gr 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N3" sqref="N3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100</v>
      </c>
      <c r="D14" s="155">
        <f>D12/100*C14</f>
        <v>10.8</v>
      </c>
      <c r="E14" s="156">
        <f>E12/100*C14</f>
        <v>76.3</v>
      </c>
      <c r="F14" s="157">
        <f>F12/100*C14</f>
        <v>1.63</v>
      </c>
      <c r="G14" s="161">
        <f>G12/100*C14</f>
        <v>0.4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100</v>
      </c>
      <c r="O14" s="155">
        <f>O12/100*N14</f>
        <v>31.5</v>
      </c>
      <c r="P14" s="156">
        <f>P12/100*N14</f>
        <v>0</v>
      </c>
      <c r="Q14" s="157">
        <f>Q12/100*N14</f>
        <v>3.2</v>
      </c>
      <c r="R14" s="161">
        <f>R12/100*N14</f>
        <v>1.1000000000000001</v>
      </c>
      <c r="S14" s="161">
        <f>S12/100*N14</f>
        <v>1.3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K11" sqref="K11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Giovani</cp:lastModifiedBy>
  <cp:lastPrinted>2010-04-06T00:32:39Z</cp:lastPrinted>
  <dcterms:created xsi:type="dcterms:W3CDTF">2009-06-17T22:59:24Z</dcterms:created>
  <dcterms:modified xsi:type="dcterms:W3CDTF">2016-01-18T12:21:43Z</dcterms:modified>
</cp:coreProperties>
</file>