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PL\Training Log\"/>
    </mc:Choice>
  </mc:AlternateContent>
  <bookViews>
    <workbookView xWindow="0" yWindow="0" windowWidth="20490" windowHeight="7755"/>
  </bookViews>
  <sheets>
    <sheet name="Home" sheetId="4" r:id="rId1"/>
    <sheet name="8.9-" sheetId="5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4" l="1"/>
  <c r="AZ17" i="5" l="1"/>
  <c r="AZ22" i="5" l="1"/>
  <c r="AZ21" i="5"/>
  <c r="AZ20" i="5"/>
  <c r="AZ16" i="5"/>
  <c r="AZ15" i="5"/>
  <c r="AZ14" i="5"/>
  <c r="AZ11" i="5"/>
  <c r="AZ10" i="5"/>
  <c r="AZ9" i="5"/>
  <c r="AZ6" i="5"/>
  <c r="AZ5" i="5"/>
  <c r="AZ4" i="5"/>
  <c r="AV27" i="5" l="1"/>
  <c r="AV25" i="5"/>
  <c r="AV26" i="5"/>
  <c r="AV28" i="5"/>
  <c r="E15" i="4"/>
  <c r="AV29" i="5" l="1"/>
  <c r="AQ22" i="5"/>
  <c r="AQ21" i="5"/>
  <c r="AQ20" i="5"/>
  <c r="AQ16" i="5"/>
  <c r="AQ15" i="5"/>
  <c r="AQ14" i="5"/>
  <c r="AQ11" i="5"/>
  <c r="AQ10" i="5"/>
  <c r="AQ9" i="5"/>
  <c r="AQ6" i="5"/>
  <c r="AQ5" i="5"/>
  <c r="AQ4" i="5"/>
  <c r="AM26" i="5" l="1"/>
  <c r="AM28" i="5"/>
  <c r="AM27" i="5"/>
  <c r="AM29" i="5" s="1"/>
  <c r="AM25" i="5"/>
  <c r="D15" i="4"/>
  <c r="AH22" i="5" l="1"/>
  <c r="AH21" i="5"/>
  <c r="AH20" i="5"/>
  <c r="AH16" i="5"/>
  <c r="AH15" i="5"/>
  <c r="AH14" i="5"/>
  <c r="AH11" i="5"/>
  <c r="AH10" i="5"/>
  <c r="AH9" i="5"/>
  <c r="AH6" i="5"/>
  <c r="AH5" i="5"/>
  <c r="AH4" i="5"/>
  <c r="AD25" i="5" l="1"/>
  <c r="AD27" i="5"/>
  <c r="AD28" i="5"/>
  <c r="AD26" i="5"/>
  <c r="C15" i="4"/>
  <c r="AD29" i="5" l="1"/>
  <c r="B15" i="4" l="1"/>
  <c r="Y22" i="5" l="1"/>
  <c r="Y21" i="5"/>
  <c r="Y20" i="5"/>
  <c r="Y16" i="5"/>
  <c r="Y15" i="5"/>
  <c r="Y14" i="5"/>
  <c r="Y11" i="5"/>
  <c r="Y10" i="5"/>
  <c r="Y9" i="5"/>
  <c r="Y6" i="5"/>
  <c r="Y5" i="5"/>
  <c r="Y4" i="5"/>
  <c r="P22" i="5"/>
  <c r="G22" i="5"/>
  <c r="P21" i="5"/>
  <c r="L27" i="5" s="1"/>
  <c r="G21" i="5"/>
  <c r="P20" i="5"/>
  <c r="G20" i="5"/>
  <c r="G17" i="5"/>
  <c r="P16" i="5"/>
  <c r="G16" i="5"/>
  <c r="P15" i="5"/>
  <c r="G15" i="5"/>
  <c r="P14" i="5"/>
  <c r="G14" i="5"/>
  <c r="C25" i="5" s="1"/>
  <c r="P11" i="5"/>
  <c r="G11" i="5"/>
  <c r="P10" i="5"/>
  <c r="G10" i="5"/>
  <c r="C26" i="5" s="1"/>
  <c r="P9" i="5"/>
  <c r="G9" i="5"/>
  <c r="P6" i="5"/>
  <c r="G6" i="5"/>
  <c r="P5" i="5"/>
  <c r="G5" i="5"/>
  <c r="P4" i="5"/>
  <c r="G4" i="5"/>
  <c r="C28" i="5" l="1"/>
  <c r="L26" i="5"/>
  <c r="L25" i="5"/>
  <c r="C27" i="5"/>
  <c r="C29" i="5" s="1"/>
  <c r="U25" i="5"/>
  <c r="U26" i="5"/>
  <c r="U27" i="5"/>
  <c r="U28" i="5"/>
  <c r="L28" i="5"/>
  <c r="L29" i="5" l="1"/>
  <c r="U29" i="5"/>
  <c r="K15" i="4"/>
  <c r="J15" i="4"/>
  <c r="I15" i="4"/>
  <c r="H15" i="4"/>
  <c r="G15" i="4"/>
</calcChain>
</file>

<file path=xl/comments1.xml><?xml version="1.0" encoding="utf-8"?>
<comments xmlns="http://schemas.openxmlformats.org/spreadsheetml/2006/main">
  <authors>
    <author>User</author>
  </authors>
  <commentList>
    <comment ref="J9" authorId="0" shapeId="0">
      <text>
        <r>
          <rPr>
            <sz val="9"/>
            <color indexed="81"/>
            <rFont val="Segoe UI"/>
            <family val="2"/>
          </rPr>
          <t xml:space="preserve">Weight myself as I get up.
</t>
        </r>
      </text>
    </comment>
  </commentList>
</comments>
</file>

<file path=xl/sharedStrings.xml><?xml version="1.0" encoding="utf-8"?>
<sst xmlns="http://schemas.openxmlformats.org/spreadsheetml/2006/main" count="297" uniqueCount="102">
  <si>
    <t>Sets</t>
  </si>
  <si>
    <t>Weight</t>
  </si>
  <si>
    <t xml:space="preserve">Reps </t>
  </si>
  <si>
    <t>Total Volume</t>
  </si>
  <si>
    <t>Squat</t>
  </si>
  <si>
    <t>Sumo Deadlift</t>
  </si>
  <si>
    <t>Compare projected Wilk from week to week on a graphic for analysis</t>
  </si>
  <si>
    <t>Rate the last set on RPE</t>
  </si>
  <si>
    <t>Bodyweight</t>
  </si>
  <si>
    <t>W1</t>
  </si>
  <si>
    <t>W2</t>
  </si>
  <si>
    <t>W3</t>
  </si>
  <si>
    <t>W4</t>
  </si>
  <si>
    <t>W5</t>
  </si>
  <si>
    <t>W6</t>
  </si>
  <si>
    <t>W7</t>
  </si>
  <si>
    <t>Total</t>
  </si>
  <si>
    <t>W8</t>
  </si>
  <si>
    <t>W9</t>
  </si>
  <si>
    <t>W10</t>
  </si>
  <si>
    <t>W12</t>
  </si>
  <si>
    <t>Pendlay Row</t>
  </si>
  <si>
    <t>Principles</t>
  </si>
  <si>
    <t>Stay with a program/change of parameters for at least 12 weeks</t>
  </si>
  <si>
    <t>For this Linear Program, use 5-10 kgs drops when hitting a plateau on a given weight</t>
  </si>
  <si>
    <t>Week 1 (8-11/9)</t>
  </si>
  <si>
    <t>Day 1</t>
  </si>
  <si>
    <t>Bench Press</t>
  </si>
  <si>
    <t>Chest Supported Row</t>
  </si>
  <si>
    <t>Day 2</t>
  </si>
  <si>
    <t>Close Grip Bench Press</t>
  </si>
  <si>
    <t>Day 3</t>
  </si>
  <si>
    <t>Glute Bridge</t>
  </si>
  <si>
    <t>Day 4</t>
  </si>
  <si>
    <t>Overhead Press</t>
  </si>
  <si>
    <t>@8RPE</t>
  </si>
  <si>
    <t>L.S. RPE</t>
  </si>
  <si>
    <t>Notes</t>
  </si>
  <si>
    <t>@7.5RPE</t>
  </si>
  <si>
    <t>Paused Deadlift</t>
  </si>
  <si>
    <t xml:space="preserve">Set 1 felt off, than they were good </t>
  </si>
  <si>
    <t>Up the weight to 115</t>
  </si>
  <si>
    <t>@7RPE</t>
  </si>
  <si>
    <t>Up the weight to 76 kg</t>
  </si>
  <si>
    <t>Keep the weight the same</t>
  </si>
  <si>
    <t>@9RPE</t>
  </si>
  <si>
    <t>Volume</t>
  </si>
  <si>
    <t>Deadlift</t>
  </si>
  <si>
    <t>Rest at least 5 minutes</t>
  </si>
  <si>
    <t>Week 2 (13-18/9)</t>
  </si>
  <si>
    <t>Week 3 (21-25/9)</t>
  </si>
  <si>
    <t>Main Lifts</t>
  </si>
  <si>
    <t>@8</t>
  </si>
  <si>
    <t>@7</t>
  </si>
  <si>
    <t>Forgot my bottle of water.</t>
  </si>
  <si>
    <t>Did 85x8x2, 85x6x2</t>
  </si>
  <si>
    <t>@7.5</t>
  </si>
  <si>
    <t>The wider foot stance was better!</t>
  </si>
  <si>
    <t>Trying new BP setup.</t>
  </si>
  <si>
    <t>Super-setted both.</t>
  </si>
  <si>
    <t>Bar was lower, way stronger!</t>
  </si>
  <si>
    <t>@8.5 RPE</t>
  </si>
  <si>
    <t>New setup is better!</t>
  </si>
  <si>
    <t>Watch the bottom of the lift!</t>
  </si>
  <si>
    <t>Week 4 (28-2/9-10)</t>
  </si>
  <si>
    <t>Felt awesome with bar lower!</t>
  </si>
  <si>
    <t>Stronger than ever, setup is good.</t>
  </si>
  <si>
    <t>@8.5</t>
  </si>
  <si>
    <t>Doing it more strict is better.</t>
  </si>
  <si>
    <t>Paused for longer, as sets  were light.</t>
  </si>
  <si>
    <t>Felt better with the belt.Use belt in bench.</t>
  </si>
  <si>
    <t>Week 5 (5-9/10)</t>
  </si>
  <si>
    <t>Felt easy, focus on opening the hips</t>
  </si>
  <si>
    <t>Felt ok, used flat shoes.</t>
  </si>
  <si>
    <t>Using normal grip, and closer in.</t>
  </si>
  <si>
    <t>Week 6 (11-15/10)</t>
  </si>
  <si>
    <t>@9</t>
  </si>
  <si>
    <t>Awesome, progress is coming.</t>
  </si>
  <si>
    <t>Starting to feel heavy.</t>
  </si>
  <si>
    <t>Felling great! PR</t>
  </si>
  <si>
    <t>Squat (PR)</t>
  </si>
  <si>
    <t>*Added Cable Curls (3x10)/ Once a week.</t>
  </si>
  <si>
    <t>Really put the bar way lower. Feeling linked to the bar! STRONG!</t>
  </si>
  <si>
    <t>Pay attention, 12,5 on each side is 45!</t>
  </si>
  <si>
    <t>@9.5</t>
  </si>
  <si>
    <t>Vans are better for benching! Awesome PR.</t>
  </si>
  <si>
    <t>Lockout for longer</t>
  </si>
  <si>
    <t>*Added Fat Grip Db Curl Work</t>
  </si>
  <si>
    <t>Learning Experience</t>
  </si>
  <si>
    <t>What has worked?</t>
  </si>
  <si>
    <t>What hasn't?</t>
  </si>
  <si>
    <t>Do just enough volume to progress</t>
  </si>
  <si>
    <t>Do too much volume vs intensity</t>
  </si>
  <si>
    <t>To deload, instead of Tapering</t>
  </si>
  <si>
    <t>Use different rep range(hyper-strength)</t>
  </si>
  <si>
    <t>Eat more!</t>
  </si>
  <si>
    <t>Use the bar even lower on squats</t>
  </si>
  <si>
    <t>Back work</t>
  </si>
  <si>
    <t>Benching with higher frequency (3x)</t>
  </si>
  <si>
    <t>Use squatting shoes just for squat</t>
  </si>
  <si>
    <t>Undereat</t>
  </si>
  <si>
    <t>Db Curl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</si>
</sst>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898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5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164" fontId="0" fillId="0" borderId="1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3" borderId="0" xfId="0" applyFont="1" applyFill="1" applyBorder="1" applyAlignment="1"/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3" borderId="0" xfId="0" applyFill="1" applyBorder="1" applyAlignment="1">
      <alignment horizontal="center"/>
    </xf>
    <xf numFmtId="9" fontId="0" fillId="3" borderId="0" xfId="1" applyFont="1" applyFill="1" applyBorder="1" applyAlignment="1">
      <alignment horizontal="center"/>
    </xf>
    <xf numFmtId="0" fontId="0" fillId="3" borderId="0" xfId="0" applyFill="1" applyBorder="1"/>
    <xf numFmtId="164" fontId="1" fillId="3" borderId="0" xfId="0" applyNumberFormat="1" applyFont="1" applyFill="1" applyBorder="1" applyAlignment="1">
      <alignment horizontal="center"/>
    </xf>
    <xf numFmtId="0" fontId="0" fillId="3" borderId="0" xfId="0" applyFill="1" applyBorder="1" applyAlignment="1"/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0" fillId="3" borderId="16" xfId="0" applyFont="1" applyFill="1" applyBorder="1" applyAlignment="1">
      <alignment horizontal="center"/>
    </xf>
    <xf numFmtId="164" fontId="0" fillId="3" borderId="16" xfId="0" applyNumberForma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1" fillId="0" borderId="0" xfId="0" applyFont="1" applyBorder="1" applyAlignment="1"/>
    <xf numFmtId="0" fontId="0" fillId="3" borderId="16" xfId="0" applyFill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0" fontId="0" fillId="0" borderId="0" xfId="0" applyBorder="1"/>
    <xf numFmtId="0" fontId="0" fillId="3" borderId="0" xfId="0" applyFill="1" applyBorder="1" applyAlignment="1">
      <alignment wrapText="1"/>
    </xf>
    <xf numFmtId="0" fontId="0" fillId="3" borderId="16" xfId="0" applyFill="1" applyBorder="1" applyAlignment="1">
      <alignment wrapText="1"/>
    </xf>
    <xf numFmtId="0" fontId="0" fillId="0" borderId="16" xfId="0" applyBorder="1" applyAlignment="1">
      <alignment wrapText="1"/>
    </xf>
    <xf numFmtId="0" fontId="0" fillId="2" borderId="19" xfId="0" applyFont="1" applyFill="1" applyBorder="1" applyAlignment="1">
      <alignment horizontal="center"/>
    </xf>
    <xf numFmtId="1" fontId="0" fillId="3" borderId="0" xfId="0" applyNumberFormat="1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0" fillId="5" borderId="27" xfId="0" applyFill="1" applyBorder="1"/>
    <xf numFmtId="0" fontId="0" fillId="5" borderId="27" xfId="0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 vertical="center"/>
    </xf>
    <xf numFmtId="0" fontId="0" fillId="2" borderId="28" xfId="0" applyFill="1" applyBorder="1" applyAlignment="1">
      <alignment horizontal="center"/>
    </xf>
    <xf numFmtId="0" fontId="0" fillId="2" borderId="28" xfId="0" quotePrefix="1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0" fillId="4" borderId="28" xfId="0" quotePrefix="1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1" fillId="3" borderId="28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1" fillId="3" borderId="28" xfId="0" applyFont="1" applyFill="1" applyBorder="1" applyAlignment="1"/>
    <xf numFmtId="0" fontId="1" fillId="4" borderId="28" xfId="0" applyFont="1" applyFill="1" applyBorder="1" applyAlignment="1">
      <alignment horizontal="center"/>
    </xf>
    <xf numFmtId="0" fontId="0" fillId="3" borderId="28" xfId="0" applyFill="1" applyBorder="1"/>
    <xf numFmtId="0" fontId="1" fillId="3" borderId="28" xfId="0" applyFont="1" applyFill="1" applyBorder="1" applyAlignment="1">
      <alignment vertical="center"/>
    </xf>
    <xf numFmtId="0" fontId="1" fillId="3" borderId="28" xfId="0" applyFont="1" applyFill="1" applyBorder="1" applyAlignment="1">
      <alignment horizontal="left"/>
    </xf>
    <xf numFmtId="0" fontId="1" fillId="3" borderId="28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164" fontId="0" fillId="0" borderId="8" xfId="0" applyNumberForma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 vertical="center"/>
    </xf>
    <xf numFmtId="0" fontId="0" fillId="5" borderId="27" xfId="0" applyFill="1" applyBorder="1" applyAlignment="1"/>
    <xf numFmtId="0" fontId="0" fillId="3" borderId="28" xfId="0" quotePrefix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/>
    </xf>
    <xf numFmtId="9" fontId="0" fillId="3" borderId="0" xfId="1" applyFont="1" applyFill="1" applyBorder="1"/>
    <xf numFmtId="0" fontId="1" fillId="3" borderId="0" xfId="0" applyFont="1" applyFill="1" applyBorder="1"/>
    <xf numFmtId="164" fontId="0" fillId="3" borderId="0" xfId="0" applyNumberForma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 vertical="center"/>
    </xf>
    <xf numFmtId="0" fontId="0" fillId="6" borderId="28" xfId="0" applyFont="1" applyFill="1" applyBorder="1" applyAlignment="1">
      <alignment horizontal="center"/>
    </xf>
    <xf numFmtId="0" fontId="0" fillId="6" borderId="28" xfId="0" quotePrefix="1" applyFont="1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6" borderId="28" xfId="0" quotePrefix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41" xfId="0" applyFont="1" applyFill="1" applyBorder="1" applyAlignment="1">
      <alignment horizontal="center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1" fontId="0" fillId="3" borderId="36" xfId="0" applyNumberFormat="1" applyFill="1" applyBorder="1" applyAlignment="1">
      <alignment horizontal="center" wrapText="1"/>
    </xf>
    <xf numFmtId="1" fontId="0" fillId="3" borderId="37" xfId="0" applyNumberFormat="1" applyFill="1" applyBorder="1" applyAlignment="1">
      <alignment horizontal="center" wrapText="1"/>
    </xf>
    <xf numFmtId="1" fontId="0" fillId="3" borderId="38" xfId="0" applyNumberFormat="1" applyFill="1" applyBorder="1" applyAlignment="1">
      <alignment horizontal="center" wrapText="1"/>
    </xf>
    <xf numFmtId="0" fontId="0" fillId="3" borderId="1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0" fillId="3" borderId="50" xfId="0" applyFont="1" applyFill="1" applyBorder="1" applyAlignment="1">
      <alignment horizontal="center"/>
    </xf>
    <xf numFmtId="0" fontId="0" fillId="3" borderId="51" xfId="0" applyFont="1" applyFill="1" applyBorder="1" applyAlignment="1">
      <alignment horizontal="center"/>
    </xf>
    <xf numFmtId="0" fontId="0" fillId="3" borderId="52" xfId="0" applyFont="1" applyFill="1" applyBorder="1" applyAlignment="1">
      <alignment horizontal="center"/>
    </xf>
    <xf numFmtId="1" fontId="0" fillId="3" borderId="39" xfId="0" applyNumberFormat="1" applyFill="1" applyBorder="1" applyAlignment="1">
      <alignment horizontal="center"/>
    </xf>
    <xf numFmtId="1" fontId="0" fillId="3" borderId="37" xfId="0" applyNumberFormat="1" applyFill="1" applyBorder="1" applyAlignment="1">
      <alignment horizontal="center"/>
    </xf>
    <xf numFmtId="1" fontId="0" fillId="3" borderId="40" xfId="0" applyNumberForma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0" fillId="3" borderId="53" xfId="0" applyFont="1" applyFill="1" applyBorder="1" applyAlignment="1">
      <alignment horizontal="center"/>
    </xf>
    <xf numFmtId="0" fontId="0" fillId="3" borderId="54" xfId="0" applyFont="1" applyFill="1" applyBorder="1" applyAlignment="1">
      <alignment horizontal="center"/>
    </xf>
    <xf numFmtId="1" fontId="0" fillId="3" borderId="14" xfId="0" applyNumberFormat="1" applyFill="1" applyBorder="1" applyAlignment="1">
      <alignment horizontal="center"/>
    </xf>
    <xf numFmtId="1" fontId="0" fillId="3" borderId="3" xfId="0" applyNumberFormat="1" applyFill="1" applyBorder="1" applyAlignment="1">
      <alignment horizontal="center"/>
    </xf>
    <xf numFmtId="1" fontId="0" fillId="3" borderId="35" xfId="0" applyNumberFormat="1" applyFill="1" applyBorder="1" applyAlignment="1">
      <alignment horizontal="center"/>
    </xf>
    <xf numFmtId="1" fontId="0" fillId="3" borderId="2" xfId="0" applyNumberFormat="1" applyFill="1" applyBorder="1" applyAlignment="1">
      <alignment horizontal="center"/>
    </xf>
    <xf numFmtId="1" fontId="0" fillId="3" borderId="23" xfId="0" applyNumberForma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0" fillId="2" borderId="20" xfId="0" applyFill="1" applyBorder="1" applyAlignment="1">
      <alignment horizont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2" borderId="1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0" borderId="24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0" xfId="0" applyBorder="1" applyAlignment="1">
      <alignment horizontal="center"/>
    </xf>
    <xf numFmtId="9" fontId="0" fillId="3" borderId="2" xfId="1" applyFont="1" applyFill="1" applyBorder="1" applyAlignment="1">
      <alignment horizontal="center"/>
    </xf>
    <xf numFmtId="9" fontId="0" fillId="3" borderId="3" xfId="1" applyFont="1" applyFill="1" applyBorder="1" applyAlignment="1">
      <alignment horizontal="center"/>
    </xf>
    <xf numFmtId="9" fontId="0" fillId="3" borderId="23" xfId="1" applyFont="1" applyFill="1" applyBorder="1" applyAlignment="1">
      <alignment horizontal="center"/>
    </xf>
    <xf numFmtId="9" fontId="0" fillId="3" borderId="45" xfId="1" applyFont="1" applyFill="1" applyBorder="1" applyAlignment="1">
      <alignment horizontal="center"/>
    </xf>
    <xf numFmtId="9" fontId="0" fillId="3" borderId="25" xfId="1" applyFont="1" applyFill="1" applyBorder="1" applyAlignment="1">
      <alignment horizontal="center"/>
    </xf>
    <xf numFmtId="9" fontId="0" fillId="3" borderId="26" xfId="1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3" borderId="35" xfId="0" applyFon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0" fillId="3" borderId="23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1" fontId="0" fillId="2" borderId="33" xfId="0" applyNumberFormat="1" applyFont="1" applyFill="1" applyBorder="1" applyAlignment="1">
      <alignment horizontal="center"/>
    </xf>
    <xf numFmtId="0" fontId="0" fillId="2" borderId="32" xfId="0" applyFont="1" applyFill="1" applyBorder="1" applyAlignment="1">
      <alignment horizontal="center"/>
    </xf>
    <xf numFmtId="0" fontId="0" fillId="4" borderId="29" xfId="0" applyFont="1" applyFill="1" applyBorder="1" applyAlignment="1">
      <alignment horizontal="center" vertical="center"/>
    </xf>
    <xf numFmtId="0" fontId="0" fillId="4" borderId="30" xfId="0" applyFont="1" applyFill="1" applyBorder="1" applyAlignment="1">
      <alignment horizontal="center" vertical="center"/>
    </xf>
    <xf numFmtId="0" fontId="0" fillId="3" borderId="29" xfId="0" applyFont="1" applyFill="1" applyBorder="1" applyAlignment="1">
      <alignment horizontal="center" vertical="center"/>
    </xf>
    <xf numFmtId="0" fontId="0" fillId="3" borderId="30" xfId="0" applyFont="1" applyFill="1" applyBorder="1" applyAlignment="1">
      <alignment horizontal="center" vertical="center"/>
    </xf>
    <xf numFmtId="0" fontId="0" fillId="2" borderId="29" xfId="0" applyFont="1" applyFill="1" applyBorder="1" applyAlignment="1">
      <alignment horizontal="center"/>
    </xf>
    <xf numFmtId="0" fontId="0" fillId="2" borderId="30" xfId="0" applyFont="1" applyFill="1" applyBorder="1" applyAlignment="1">
      <alignment horizontal="center"/>
    </xf>
    <xf numFmtId="0" fontId="0" fillId="3" borderId="29" xfId="0" applyFont="1" applyFill="1" applyBorder="1" applyAlignment="1">
      <alignment horizontal="center"/>
    </xf>
    <xf numFmtId="0" fontId="0" fillId="3" borderId="30" xfId="0" applyFont="1" applyFill="1" applyBorder="1" applyAlignment="1">
      <alignment horizontal="center"/>
    </xf>
    <xf numFmtId="1" fontId="0" fillId="4" borderId="29" xfId="0" applyNumberFormat="1" applyFont="1" applyFill="1" applyBorder="1" applyAlignment="1">
      <alignment horizontal="center"/>
    </xf>
    <xf numFmtId="1" fontId="0" fillId="4" borderId="30" xfId="0" applyNumberFormat="1" applyFont="1" applyFill="1" applyBorder="1" applyAlignment="1">
      <alignment horizontal="center"/>
    </xf>
    <xf numFmtId="1" fontId="0" fillId="3" borderId="29" xfId="0" applyNumberFormat="1" applyFont="1" applyFill="1" applyBorder="1" applyAlignment="1">
      <alignment horizontal="center"/>
    </xf>
    <xf numFmtId="1" fontId="0" fillId="3" borderId="30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1" fillId="3" borderId="29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3" borderId="3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 vertical="center"/>
    </xf>
    <xf numFmtId="0" fontId="0" fillId="2" borderId="46" xfId="0" applyFont="1" applyFill="1" applyBorder="1" applyAlignment="1">
      <alignment horizontal="center"/>
    </xf>
    <xf numFmtId="0" fontId="0" fillId="2" borderId="47" xfId="0" applyFont="1" applyFill="1" applyBorder="1" applyAlignment="1">
      <alignment horizontal="center"/>
    </xf>
    <xf numFmtId="0" fontId="0" fillId="2" borderId="49" xfId="0" applyFont="1" applyFill="1" applyBorder="1" applyAlignment="1">
      <alignment horizontal="center"/>
    </xf>
    <xf numFmtId="0" fontId="0" fillId="2" borderId="48" xfId="0" applyFont="1" applyFill="1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FF8989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B1:AI20"/>
  <sheetViews>
    <sheetView showGridLines="0" tabSelected="1" workbookViewId="0">
      <selection activeCell="O20" sqref="O20"/>
    </sheetView>
  </sheetViews>
  <sheetFormatPr defaultRowHeight="15" x14ac:dyDescent="0.25"/>
  <cols>
    <col min="1" max="1" width="2.85546875" customWidth="1"/>
    <col min="2" max="11" width="8" customWidth="1"/>
    <col min="12" max="12" width="1.140625" style="34" customWidth="1"/>
    <col min="13" max="13" width="1.28515625" customWidth="1"/>
    <col min="14" max="17" width="6.85546875" customWidth="1"/>
    <col min="18" max="18" width="14.85546875" customWidth="1"/>
    <col min="19" max="23" width="6.85546875" customWidth="1"/>
    <col min="24" max="24" width="0" hidden="1" customWidth="1"/>
    <col min="25" max="25" width="3.7109375" customWidth="1"/>
  </cols>
  <sheetData>
    <row r="1" spans="2:35" ht="15.75" thickBot="1" x14ac:dyDescent="0.3"/>
    <row r="2" spans="2:35" ht="15.75" thickBot="1" x14ac:dyDescent="0.3">
      <c r="B2" s="108" t="s">
        <v>22</v>
      </c>
      <c r="C2" s="109"/>
      <c r="D2" s="109"/>
      <c r="E2" s="109"/>
      <c r="F2" s="109"/>
      <c r="G2" s="109"/>
      <c r="H2" s="109"/>
      <c r="I2" s="109"/>
      <c r="J2" s="109"/>
      <c r="K2" s="110"/>
      <c r="L2" s="15"/>
      <c r="N2" s="80" t="s">
        <v>88</v>
      </c>
      <c r="O2" s="81"/>
      <c r="P2" s="81"/>
      <c r="Q2" s="81"/>
      <c r="R2" s="81"/>
      <c r="S2" s="81"/>
      <c r="T2" s="81"/>
      <c r="U2" s="81"/>
      <c r="V2" s="81"/>
      <c r="W2" s="82"/>
      <c r="Z2" s="79"/>
      <c r="AA2" s="79"/>
      <c r="AB2" s="79"/>
      <c r="AC2" s="79"/>
      <c r="AD2" s="79"/>
      <c r="AE2" s="79"/>
      <c r="AF2" s="79"/>
      <c r="AG2" s="79"/>
      <c r="AH2" s="79"/>
      <c r="AI2" s="79"/>
    </row>
    <row r="3" spans="2:35" ht="15.75" customHeight="1" thickTop="1" thickBot="1" x14ac:dyDescent="0.3">
      <c r="B3" s="111" t="s">
        <v>23</v>
      </c>
      <c r="C3" s="112"/>
      <c r="D3" s="112"/>
      <c r="E3" s="112"/>
      <c r="F3" s="112"/>
      <c r="G3" s="112"/>
      <c r="H3" s="112"/>
      <c r="I3" s="112"/>
      <c r="J3" s="112"/>
      <c r="K3" s="113"/>
      <c r="L3" s="36"/>
      <c r="N3" s="161" t="s">
        <v>89</v>
      </c>
      <c r="O3" s="162"/>
      <c r="P3" s="162"/>
      <c r="Q3" s="162"/>
      <c r="R3" s="162"/>
      <c r="S3" s="163" t="s">
        <v>90</v>
      </c>
      <c r="T3" s="162"/>
      <c r="U3" s="162"/>
      <c r="V3" s="162"/>
      <c r="W3" s="164"/>
      <c r="Z3" s="27"/>
      <c r="AA3" s="27"/>
      <c r="AB3" s="27"/>
      <c r="AC3" s="27"/>
      <c r="AD3" s="27"/>
      <c r="AE3" s="27"/>
      <c r="AF3" s="27"/>
      <c r="AG3" s="27"/>
      <c r="AH3" s="27"/>
      <c r="AI3" s="27"/>
    </row>
    <row r="4" spans="2:35" ht="15.75" customHeight="1" thickTop="1" x14ac:dyDescent="0.25">
      <c r="B4" s="114" t="s">
        <v>6</v>
      </c>
      <c r="C4" s="115"/>
      <c r="D4" s="115"/>
      <c r="E4" s="115"/>
      <c r="F4" s="115"/>
      <c r="G4" s="115"/>
      <c r="H4" s="115"/>
      <c r="I4" s="115"/>
      <c r="J4" s="115"/>
      <c r="K4" s="116"/>
      <c r="L4" s="35"/>
      <c r="N4" s="83" t="s">
        <v>91</v>
      </c>
      <c r="O4" s="84"/>
      <c r="P4" s="84"/>
      <c r="Q4" s="84"/>
      <c r="R4" s="85"/>
      <c r="S4" s="92" t="s">
        <v>92</v>
      </c>
      <c r="T4" s="93"/>
      <c r="U4" s="93"/>
      <c r="V4" s="93"/>
      <c r="W4" s="94"/>
      <c r="Z4" s="39"/>
      <c r="AA4" s="39"/>
      <c r="AB4" s="39"/>
      <c r="AC4" s="39"/>
      <c r="AD4" s="39"/>
      <c r="AE4" s="39"/>
      <c r="AF4" s="39"/>
      <c r="AG4" s="39"/>
      <c r="AH4" s="39"/>
      <c r="AI4" s="39"/>
    </row>
    <row r="5" spans="2:35" x14ac:dyDescent="0.25">
      <c r="B5" s="117" t="s">
        <v>7</v>
      </c>
      <c r="C5" s="118"/>
      <c r="D5" s="118"/>
      <c r="E5" s="118"/>
      <c r="F5" s="118"/>
      <c r="G5" s="118"/>
      <c r="H5" s="118"/>
      <c r="I5" s="118"/>
      <c r="J5" s="118"/>
      <c r="K5" s="119"/>
      <c r="L5" s="23"/>
      <c r="N5" s="86" t="s">
        <v>98</v>
      </c>
      <c r="O5" s="87"/>
      <c r="P5" s="87"/>
      <c r="Q5" s="87"/>
      <c r="R5" s="88"/>
      <c r="S5" s="95" t="s">
        <v>93</v>
      </c>
      <c r="T5" s="87"/>
      <c r="U5" s="87"/>
      <c r="V5" s="87"/>
      <c r="W5" s="96"/>
      <c r="Z5" s="79"/>
      <c r="AA5" s="79"/>
      <c r="AB5" s="79"/>
      <c r="AC5" s="79"/>
      <c r="AD5" s="79"/>
      <c r="AE5" s="79"/>
      <c r="AF5" s="79"/>
      <c r="AG5" s="79"/>
      <c r="AH5" s="79"/>
      <c r="AI5" s="79"/>
    </row>
    <row r="6" spans="2:35" ht="15.75" customHeight="1" thickBot="1" x14ac:dyDescent="0.3">
      <c r="B6" s="120" t="s">
        <v>24</v>
      </c>
      <c r="C6" s="121"/>
      <c r="D6" s="121"/>
      <c r="E6" s="121"/>
      <c r="F6" s="121"/>
      <c r="G6" s="121"/>
      <c r="H6" s="121"/>
      <c r="I6" s="121"/>
      <c r="J6" s="121"/>
      <c r="K6" s="122"/>
      <c r="L6" s="37"/>
      <c r="N6" s="89" t="s">
        <v>94</v>
      </c>
      <c r="O6" s="90"/>
      <c r="P6" s="90"/>
      <c r="Q6" s="90"/>
      <c r="R6" s="91"/>
      <c r="S6" s="97" t="s">
        <v>100</v>
      </c>
      <c r="T6" s="90"/>
      <c r="U6" s="90"/>
      <c r="V6" s="90"/>
      <c r="W6" s="98"/>
      <c r="X6" s="34"/>
      <c r="Y6" s="34"/>
      <c r="Z6" s="27"/>
      <c r="AA6" s="27"/>
      <c r="AB6" s="27"/>
      <c r="AC6" s="27"/>
      <c r="AD6" s="27"/>
      <c r="AE6" s="27"/>
      <c r="AF6" s="27"/>
      <c r="AG6" s="27"/>
      <c r="AH6" s="27"/>
      <c r="AI6" s="27"/>
    </row>
    <row r="7" spans="2:35" ht="15.75" thickBot="1" x14ac:dyDescent="0.3">
      <c r="B7" s="123"/>
      <c r="C7" s="123"/>
      <c r="D7" s="123"/>
      <c r="E7" s="123"/>
      <c r="F7" s="123"/>
      <c r="G7" s="123"/>
      <c r="H7" s="123"/>
      <c r="N7" s="99" t="s">
        <v>95</v>
      </c>
      <c r="O7" s="100"/>
      <c r="P7" s="100"/>
      <c r="Q7" s="100"/>
      <c r="R7" s="101"/>
      <c r="S7" s="102"/>
      <c r="T7" s="100"/>
      <c r="U7" s="100"/>
      <c r="V7" s="100"/>
      <c r="W7" s="103"/>
      <c r="X7" s="34"/>
      <c r="Y7" s="34"/>
      <c r="Z7" s="39"/>
      <c r="AA7" s="39"/>
      <c r="AB7" s="39"/>
      <c r="AC7" s="39"/>
      <c r="AD7" s="39"/>
      <c r="AE7" s="39"/>
      <c r="AF7" s="39"/>
      <c r="AG7" s="39"/>
      <c r="AH7" s="39"/>
      <c r="AI7" s="39"/>
    </row>
    <row r="8" spans="2:35" ht="15.75" thickBot="1" x14ac:dyDescent="0.3">
      <c r="B8" s="105" t="s">
        <v>8</v>
      </c>
      <c r="C8" s="106"/>
      <c r="D8" s="106"/>
      <c r="E8" s="106"/>
      <c r="F8" s="106"/>
      <c r="G8" s="106"/>
      <c r="H8" s="106"/>
      <c r="I8" s="106"/>
      <c r="J8" s="106"/>
      <c r="K8" s="107"/>
      <c r="L8" s="31"/>
      <c r="N8" s="86" t="s">
        <v>96</v>
      </c>
      <c r="O8" s="130"/>
      <c r="P8" s="130"/>
      <c r="Q8" s="130"/>
      <c r="R8" s="131"/>
      <c r="S8" s="104"/>
      <c r="T8" s="87"/>
      <c r="U8" s="87"/>
      <c r="V8" s="87"/>
      <c r="W8" s="96"/>
      <c r="X8" s="34"/>
      <c r="Y8" s="34"/>
      <c r="Z8" s="79"/>
      <c r="AA8" s="79"/>
      <c r="AB8" s="79"/>
      <c r="AC8" s="79"/>
      <c r="AD8" s="79"/>
      <c r="AE8" s="79"/>
      <c r="AF8" s="79"/>
      <c r="AG8" s="79"/>
      <c r="AH8" s="79"/>
      <c r="AI8" s="79"/>
    </row>
    <row r="9" spans="2:35" ht="15.75" thickTop="1" x14ac:dyDescent="0.25">
      <c r="B9" s="10" t="s">
        <v>9</v>
      </c>
      <c r="C9" s="8" t="s">
        <v>10</v>
      </c>
      <c r="D9" s="8" t="s">
        <v>11</v>
      </c>
      <c r="E9" s="8" t="s">
        <v>12</v>
      </c>
      <c r="F9" s="8" t="s">
        <v>13</v>
      </c>
      <c r="G9" s="8" t="s">
        <v>14</v>
      </c>
      <c r="H9" s="8" t="s">
        <v>15</v>
      </c>
      <c r="I9" s="5" t="s">
        <v>17</v>
      </c>
      <c r="J9" s="5" t="s">
        <v>18</v>
      </c>
      <c r="K9" s="38" t="s">
        <v>19</v>
      </c>
      <c r="L9" s="28"/>
      <c r="N9" s="86" t="s">
        <v>97</v>
      </c>
      <c r="O9" s="130"/>
      <c r="P9" s="130"/>
      <c r="Q9" s="130"/>
      <c r="R9" s="131"/>
      <c r="S9" s="95"/>
      <c r="T9" s="130"/>
      <c r="U9" s="130"/>
      <c r="V9" s="130"/>
      <c r="W9" s="135"/>
      <c r="X9" s="34"/>
      <c r="Y9" s="34"/>
      <c r="Z9" s="27"/>
      <c r="AA9" s="27"/>
      <c r="AB9" s="27"/>
      <c r="AC9" s="27"/>
      <c r="AD9" s="27"/>
      <c r="AE9" s="27"/>
      <c r="AF9" s="27"/>
      <c r="AG9" s="27"/>
      <c r="AH9" s="27"/>
      <c r="AI9" s="27"/>
    </row>
    <row r="10" spans="2:35" x14ac:dyDescent="0.25">
      <c r="B10" s="12">
        <v>82.7</v>
      </c>
      <c r="C10" s="4">
        <v>82.9</v>
      </c>
      <c r="D10" s="4">
        <v>82.7</v>
      </c>
      <c r="E10" s="16">
        <v>84</v>
      </c>
      <c r="F10" s="16">
        <v>85.1</v>
      </c>
      <c r="G10" s="16">
        <v>84.4</v>
      </c>
      <c r="H10" s="16"/>
      <c r="I10" s="16"/>
      <c r="J10" s="4"/>
      <c r="K10" s="11"/>
      <c r="L10" s="32"/>
      <c r="N10" s="99" t="s">
        <v>99</v>
      </c>
      <c r="O10" s="100"/>
      <c r="P10" s="100"/>
      <c r="Q10" s="100"/>
      <c r="R10" s="101"/>
      <c r="S10" s="102"/>
      <c r="T10" s="100"/>
      <c r="U10" s="100"/>
      <c r="V10" s="100"/>
      <c r="W10" s="103"/>
      <c r="X10" s="34"/>
      <c r="Y10" s="34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2:35" x14ac:dyDescent="0.25">
      <c r="B11" s="13">
        <v>0</v>
      </c>
      <c r="C11" s="62">
        <v>83</v>
      </c>
      <c r="D11" s="9">
        <v>82.4</v>
      </c>
      <c r="E11" s="3">
        <v>84</v>
      </c>
      <c r="F11" s="3">
        <v>84.1</v>
      </c>
      <c r="G11" s="3"/>
      <c r="H11" s="3"/>
      <c r="I11" s="3"/>
      <c r="J11" s="9"/>
      <c r="K11" s="6"/>
      <c r="L11" s="32"/>
      <c r="N11" s="132"/>
      <c r="O11" s="133"/>
      <c r="P11" s="133"/>
      <c r="Q11" s="133"/>
      <c r="R11" s="134"/>
      <c r="S11" s="136"/>
      <c r="T11" s="133"/>
      <c r="U11" s="133"/>
      <c r="V11" s="133"/>
      <c r="W11" s="137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</row>
    <row r="12" spans="2:35" x14ac:dyDescent="0.25">
      <c r="B12" s="13">
        <v>84.1</v>
      </c>
      <c r="C12" s="9">
        <v>82.9</v>
      </c>
      <c r="D12" s="3">
        <v>83.7</v>
      </c>
      <c r="E12" s="3">
        <v>83.6</v>
      </c>
      <c r="F12" s="3">
        <v>83.2</v>
      </c>
      <c r="G12" s="3"/>
      <c r="H12" s="3"/>
      <c r="I12" s="3"/>
      <c r="J12" s="9"/>
      <c r="K12" s="6"/>
      <c r="L12" s="32"/>
      <c r="N12" s="138"/>
      <c r="O12" s="87"/>
      <c r="P12" s="87"/>
      <c r="Q12" s="87"/>
      <c r="R12" s="88"/>
      <c r="S12" s="104"/>
      <c r="T12" s="87"/>
      <c r="U12" s="87"/>
      <c r="V12" s="87"/>
      <c r="W12" s="96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</row>
    <row r="13" spans="2:35" x14ac:dyDescent="0.25">
      <c r="B13" s="59">
        <v>83</v>
      </c>
      <c r="C13" s="9">
        <v>83.1</v>
      </c>
      <c r="D13" s="3">
        <v>82.6</v>
      </c>
      <c r="E13" s="3">
        <v>85</v>
      </c>
      <c r="F13" s="3">
        <v>84.2</v>
      </c>
      <c r="G13" s="3"/>
      <c r="H13" s="3"/>
      <c r="I13" s="3"/>
      <c r="J13" s="9"/>
      <c r="K13" s="6"/>
      <c r="L13" s="32"/>
      <c r="N13" s="132"/>
      <c r="O13" s="133"/>
      <c r="P13" s="133"/>
      <c r="Q13" s="133"/>
      <c r="R13" s="134"/>
      <c r="S13" s="95"/>
      <c r="T13" s="130"/>
      <c r="U13" s="130"/>
      <c r="V13" s="130"/>
      <c r="W13" s="135"/>
      <c r="X13" s="69" t="s">
        <v>20</v>
      </c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</row>
    <row r="14" spans="2:35" ht="15.75" thickBot="1" x14ac:dyDescent="0.3">
      <c r="B14" s="14">
        <v>82.7</v>
      </c>
      <c r="C14" s="7">
        <v>0</v>
      </c>
      <c r="D14" s="17">
        <v>83.6</v>
      </c>
      <c r="E14" s="17"/>
      <c r="F14" s="17">
        <v>84.3</v>
      </c>
      <c r="G14" s="17"/>
      <c r="H14" s="17"/>
      <c r="I14" s="17"/>
      <c r="J14" s="7"/>
      <c r="K14" s="30"/>
      <c r="L14" s="32"/>
      <c r="N14" s="138"/>
      <c r="O14" s="87"/>
      <c r="P14" s="87"/>
      <c r="Q14" s="87"/>
      <c r="R14" s="88"/>
      <c r="S14" s="124"/>
      <c r="T14" s="125"/>
      <c r="U14" s="125"/>
      <c r="V14" s="125"/>
      <c r="W14" s="126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</row>
    <row r="15" spans="2:35" ht="16.5" thickTop="1" thickBot="1" x14ac:dyDescent="0.3">
      <c r="B15" s="26">
        <f>SUM(B10:B14)/4</f>
        <v>83.125</v>
      </c>
      <c r="C15" s="18">
        <f>SUM(C10:C13)/4</f>
        <v>82.974999999999994</v>
      </c>
      <c r="D15" s="18">
        <f>SUM(D10:D14)/5</f>
        <v>83</v>
      </c>
      <c r="E15" s="18">
        <f>SUM(E10:E14)/4</f>
        <v>84.15</v>
      </c>
      <c r="F15" s="18">
        <f>SUM(F10:F14)/5</f>
        <v>84.179999999999993</v>
      </c>
      <c r="G15" s="18">
        <f>SUM(G10:G14)/4</f>
        <v>21.1</v>
      </c>
      <c r="H15" s="18">
        <f>SUM(H10:H14)/2</f>
        <v>0</v>
      </c>
      <c r="I15" s="18">
        <f>SUM(I10:I14)/4</f>
        <v>0</v>
      </c>
      <c r="J15" s="18">
        <f>SUM(J10:J14)/5</f>
        <v>0</v>
      </c>
      <c r="K15" s="33">
        <f>SUM(K10:K14)/3</f>
        <v>0</v>
      </c>
      <c r="L15" s="29"/>
      <c r="N15" s="139"/>
      <c r="O15" s="140"/>
      <c r="P15" s="140"/>
      <c r="Q15" s="140"/>
      <c r="R15" s="141"/>
      <c r="S15" s="127"/>
      <c r="T15" s="128"/>
      <c r="U15" s="128"/>
      <c r="V15" s="128"/>
      <c r="W15" s="129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</row>
    <row r="16" spans="2:35" x14ac:dyDescent="0.25">
      <c r="N16" s="71"/>
      <c r="O16" s="70"/>
      <c r="P16" s="70"/>
      <c r="Q16" s="70"/>
      <c r="R16" s="70"/>
      <c r="S16" s="70"/>
      <c r="T16" s="70"/>
      <c r="U16" s="70"/>
      <c r="V16" s="70"/>
      <c r="W16" s="70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</row>
    <row r="17" spans="2:35" x14ac:dyDescent="0.25"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15"/>
      <c r="N17" s="71"/>
      <c r="O17" s="70"/>
      <c r="P17" s="70"/>
      <c r="Q17" s="70"/>
      <c r="R17" s="70"/>
      <c r="S17" s="70"/>
      <c r="T17" s="70"/>
      <c r="U17" s="70"/>
      <c r="V17" s="70"/>
      <c r="W17" s="70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</row>
    <row r="18" spans="2:35" x14ac:dyDescent="0.25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</row>
    <row r="19" spans="2:35" x14ac:dyDescent="0.25"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</row>
    <row r="20" spans="2:35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25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</row>
  </sheetData>
  <mergeCells count="38">
    <mergeCell ref="S14:W14"/>
    <mergeCell ref="S15:W15"/>
    <mergeCell ref="N8:R8"/>
    <mergeCell ref="N9:R9"/>
    <mergeCell ref="N10:R10"/>
    <mergeCell ref="N11:R11"/>
    <mergeCell ref="S10:W10"/>
    <mergeCell ref="S9:W9"/>
    <mergeCell ref="S11:W11"/>
    <mergeCell ref="S12:W12"/>
    <mergeCell ref="S13:W13"/>
    <mergeCell ref="N12:R12"/>
    <mergeCell ref="N13:R13"/>
    <mergeCell ref="N14:R14"/>
    <mergeCell ref="N15:R15"/>
    <mergeCell ref="B17:K17"/>
    <mergeCell ref="B8:K8"/>
    <mergeCell ref="B2:K2"/>
    <mergeCell ref="B3:K3"/>
    <mergeCell ref="B4:K4"/>
    <mergeCell ref="B5:K5"/>
    <mergeCell ref="B6:K6"/>
    <mergeCell ref="B7:H7"/>
    <mergeCell ref="Z2:AI2"/>
    <mergeCell ref="Z5:AI5"/>
    <mergeCell ref="Z8:AI8"/>
    <mergeCell ref="N2:W2"/>
    <mergeCell ref="N3:R3"/>
    <mergeCell ref="S3:W3"/>
    <mergeCell ref="N4:R4"/>
    <mergeCell ref="N5:R5"/>
    <mergeCell ref="N6:R6"/>
    <mergeCell ref="S4:W4"/>
    <mergeCell ref="S5:W5"/>
    <mergeCell ref="S6:W6"/>
    <mergeCell ref="N7:R7"/>
    <mergeCell ref="S7:W7"/>
    <mergeCell ref="S8:W8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2:BB38"/>
  <sheetViews>
    <sheetView showGridLines="0" topLeftCell="AM1" workbookViewId="0">
      <selection activeCell="AW12" sqref="AW12"/>
    </sheetView>
  </sheetViews>
  <sheetFormatPr defaultRowHeight="15" x14ac:dyDescent="0.25"/>
  <cols>
    <col min="1" max="1" width="2.140625" customWidth="1"/>
    <col min="2" max="2" width="21.42578125" bestFit="1" customWidth="1"/>
    <col min="7" max="7" width="12.85546875" bestFit="1" customWidth="1"/>
    <col min="8" max="8" width="2.140625" customWidth="1"/>
    <col min="9" max="9" width="32.28515625" bestFit="1" customWidth="1"/>
    <col min="10" max="10" width="2.140625" customWidth="1"/>
    <col min="11" max="11" width="21.42578125" bestFit="1" customWidth="1"/>
    <col min="16" max="16" width="12.85546875" bestFit="1" customWidth="1"/>
    <col min="17" max="17" width="2.140625" customWidth="1"/>
    <col min="18" max="18" width="32.28515625" bestFit="1" customWidth="1"/>
    <col min="19" max="19" width="2.140625" customWidth="1"/>
    <col min="20" max="20" width="21.42578125" bestFit="1" customWidth="1"/>
    <col min="25" max="25" width="12.85546875" bestFit="1" customWidth="1"/>
    <col min="26" max="26" width="2.140625" customWidth="1"/>
    <col min="27" max="27" width="38.7109375" customWidth="1"/>
    <col min="28" max="28" width="2.140625" customWidth="1"/>
    <col min="29" max="29" width="21.42578125" bestFit="1" customWidth="1"/>
    <col min="34" max="34" width="12.85546875" bestFit="1" customWidth="1"/>
    <col min="35" max="35" width="2.140625" customWidth="1"/>
    <col min="36" max="36" width="34" customWidth="1"/>
    <col min="37" max="37" width="2.140625" customWidth="1"/>
    <col min="38" max="38" width="21.42578125" bestFit="1" customWidth="1"/>
    <col min="43" max="43" width="12.85546875" bestFit="1" customWidth="1"/>
    <col min="44" max="44" width="2.140625" customWidth="1"/>
    <col min="45" max="45" width="54" customWidth="1"/>
    <col min="46" max="46" width="2.140625" customWidth="1"/>
    <col min="47" max="47" width="21.42578125" bestFit="1" customWidth="1"/>
    <col min="52" max="52" width="12.85546875" bestFit="1" customWidth="1"/>
    <col min="53" max="53" width="2.140625" customWidth="1"/>
    <col min="54" max="54" width="27" customWidth="1"/>
  </cols>
  <sheetData>
    <row r="2" spans="1:54" x14ac:dyDescent="0.25">
      <c r="A2" s="34"/>
      <c r="B2" s="43"/>
      <c r="C2" s="156" t="s">
        <v>25</v>
      </c>
      <c r="D2" s="156"/>
      <c r="E2" s="156"/>
      <c r="F2" s="156"/>
      <c r="G2" s="156"/>
      <c r="H2" s="15"/>
      <c r="I2" s="15"/>
      <c r="J2" s="15"/>
      <c r="K2" s="43"/>
      <c r="L2" s="156" t="s">
        <v>49</v>
      </c>
      <c r="M2" s="156"/>
      <c r="N2" s="156"/>
      <c r="O2" s="156"/>
      <c r="P2" s="156"/>
      <c r="T2" s="43"/>
      <c r="U2" s="156" t="s">
        <v>50</v>
      </c>
      <c r="V2" s="156"/>
      <c r="W2" s="156"/>
      <c r="X2" s="156"/>
      <c r="Y2" s="156"/>
      <c r="AC2" s="63"/>
      <c r="AD2" s="156" t="s">
        <v>64</v>
      </c>
      <c r="AE2" s="156"/>
      <c r="AF2" s="156"/>
      <c r="AG2" s="156"/>
      <c r="AH2" s="156"/>
      <c r="AL2" s="67"/>
      <c r="AM2" s="156" t="s">
        <v>71</v>
      </c>
      <c r="AN2" s="156"/>
      <c r="AO2" s="156"/>
      <c r="AP2" s="156"/>
      <c r="AQ2" s="156"/>
      <c r="AU2" s="73"/>
      <c r="AV2" s="156" t="s">
        <v>75</v>
      </c>
      <c r="AW2" s="156"/>
      <c r="AX2" s="156"/>
      <c r="AY2" s="156"/>
      <c r="AZ2" s="156"/>
    </row>
    <row r="3" spans="1:54" x14ac:dyDescent="0.25">
      <c r="B3" s="44" t="s">
        <v>26</v>
      </c>
      <c r="C3" s="44" t="s">
        <v>1</v>
      </c>
      <c r="D3" s="44" t="s">
        <v>2</v>
      </c>
      <c r="E3" s="44" t="s">
        <v>0</v>
      </c>
      <c r="F3" s="44" t="s">
        <v>36</v>
      </c>
      <c r="G3" s="44" t="s">
        <v>3</v>
      </c>
      <c r="H3" s="43"/>
      <c r="I3" s="44" t="s">
        <v>37</v>
      </c>
      <c r="J3" s="43"/>
      <c r="K3" s="44" t="s">
        <v>26</v>
      </c>
      <c r="L3" s="44" t="s">
        <v>1</v>
      </c>
      <c r="M3" s="44" t="s">
        <v>2</v>
      </c>
      <c r="N3" s="44" t="s">
        <v>0</v>
      </c>
      <c r="O3" s="44" t="s">
        <v>36</v>
      </c>
      <c r="P3" s="44" t="s">
        <v>3</v>
      </c>
      <c r="R3" s="44" t="s">
        <v>37</v>
      </c>
      <c r="T3" s="44" t="s">
        <v>26</v>
      </c>
      <c r="U3" s="44" t="s">
        <v>1</v>
      </c>
      <c r="V3" s="44" t="s">
        <v>2</v>
      </c>
      <c r="W3" s="44" t="s">
        <v>0</v>
      </c>
      <c r="X3" s="44" t="s">
        <v>36</v>
      </c>
      <c r="Y3" s="44" t="s">
        <v>3</v>
      </c>
      <c r="AA3" s="44" t="s">
        <v>37</v>
      </c>
      <c r="AC3" s="64" t="s">
        <v>26</v>
      </c>
      <c r="AD3" s="64" t="s">
        <v>1</v>
      </c>
      <c r="AE3" s="64" t="s">
        <v>2</v>
      </c>
      <c r="AF3" s="64" t="s">
        <v>0</v>
      </c>
      <c r="AG3" s="64" t="s">
        <v>36</v>
      </c>
      <c r="AH3" s="64" t="s">
        <v>3</v>
      </c>
      <c r="AJ3" s="64" t="s">
        <v>37</v>
      </c>
      <c r="AL3" s="68" t="s">
        <v>26</v>
      </c>
      <c r="AM3" s="68" t="s">
        <v>1</v>
      </c>
      <c r="AN3" s="68" t="s">
        <v>2</v>
      </c>
      <c r="AO3" s="68" t="s">
        <v>0</v>
      </c>
      <c r="AP3" s="68" t="s">
        <v>36</v>
      </c>
      <c r="AQ3" s="68" t="s">
        <v>3</v>
      </c>
      <c r="AS3" s="68" t="s">
        <v>37</v>
      </c>
      <c r="AU3" s="74" t="s">
        <v>26</v>
      </c>
      <c r="AV3" s="74" t="s">
        <v>1</v>
      </c>
      <c r="AW3" s="74" t="s">
        <v>2</v>
      </c>
      <c r="AX3" s="74" t="s">
        <v>0</v>
      </c>
      <c r="AY3" s="74" t="s">
        <v>36</v>
      </c>
      <c r="AZ3" s="74" t="s">
        <v>3</v>
      </c>
      <c r="BB3" s="74" t="s">
        <v>37</v>
      </c>
    </row>
    <row r="4" spans="1:54" x14ac:dyDescent="0.25">
      <c r="B4" s="45" t="s">
        <v>4</v>
      </c>
      <c r="C4" s="45">
        <v>147.5</v>
      </c>
      <c r="D4" s="45">
        <v>5</v>
      </c>
      <c r="E4" s="45">
        <v>3</v>
      </c>
      <c r="F4" s="46" t="s">
        <v>35</v>
      </c>
      <c r="G4" s="45">
        <f>C4*D4*E4</f>
        <v>2212.5</v>
      </c>
      <c r="H4" s="19"/>
      <c r="I4" s="42" t="s">
        <v>40</v>
      </c>
      <c r="J4" s="19"/>
      <c r="K4" s="45" t="s">
        <v>4</v>
      </c>
      <c r="L4" s="45">
        <v>150</v>
      </c>
      <c r="M4" s="45">
        <v>5</v>
      </c>
      <c r="N4" s="45">
        <v>3</v>
      </c>
      <c r="O4" s="46" t="s">
        <v>52</v>
      </c>
      <c r="P4" s="45">
        <f>L4*M4*N4</f>
        <v>2250</v>
      </c>
      <c r="R4" s="40" t="s">
        <v>54</v>
      </c>
      <c r="T4" s="45" t="s">
        <v>4</v>
      </c>
      <c r="U4" s="45">
        <v>152.5</v>
      </c>
      <c r="V4" s="45">
        <v>5</v>
      </c>
      <c r="W4" s="45">
        <v>3</v>
      </c>
      <c r="X4" s="46" t="s">
        <v>52</v>
      </c>
      <c r="Y4" s="45">
        <f>U4*V4*W4</f>
        <v>2287.5</v>
      </c>
      <c r="AA4" s="40" t="s">
        <v>65</v>
      </c>
      <c r="AC4" s="45" t="s">
        <v>4</v>
      </c>
      <c r="AD4" s="45">
        <v>155</v>
      </c>
      <c r="AE4" s="45">
        <v>5</v>
      </c>
      <c r="AF4" s="45">
        <v>3</v>
      </c>
      <c r="AG4" s="46" t="s">
        <v>67</v>
      </c>
      <c r="AH4" s="45">
        <f>AD4*AE4*AF4</f>
        <v>2325</v>
      </c>
      <c r="AJ4" s="42"/>
      <c r="AL4" s="75" t="s">
        <v>80</v>
      </c>
      <c r="AM4" s="75">
        <v>157.5</v>
      </c>
      <c r="AN4" s="75">
        <v>5</v>
      </c>
      <c r="AO4" s="75">
        <v>3</v>
      </c>
      <c r="AP4" s="76" t="s">
        <v>76</v>
      </c>
      <c r="AQ4" s="75">
        <f>AM4*AN4*AO4</f>
        <v>2362.5</v>
      </c>
      <c r="AS4" s="40" t="s">
        <v>79</v>
      </c>
      <c r="AU4" s="45" t="s">
        <v>4</v>
      </c>
      <c r="AV4" s="45">
        <v>160</v>
      </c>
      <c r="AW4" s="45">
        <v>5</v>
      </c>
      <c r="AX4" s="45">
        <v>3</v>
      </c>
      <c r="AY4" s="46"/>
      <c r="AZ4" s="45">
        <f>AV4*AW4*AX4</f>
        <v>2400</v>
      </c>
      <c r="BB4" s="42"/>
    </row>
    <row r="5" spans="1:54" x14ac:dyDescent="0.25">
      <c r="B5" s="47" t="s">
        <v>27</v>
      </c>
      <c r="C5" s="47">
        <v>85</v>
      </c>
      <c r="D5" s="47">
        <v>7</v>
      </c>
      <c r="E5" s="47">
        <v>4</v>
      </c>
      <c r="F5" s="48" t="s">
        <v>35</v>
      </c>
      <c r="G5" s="47">
        <f>C5*D5*E5</f>
        <v>2380</v>
      </c>
      <c r="H5" s="19"/>
      <c r="I5" s="40" t="s">
        <v>48</v>
      </c>
      <c r="J5" s="19"/>
      <c r="K5" s="47" t="s">
        <v>27</v>
      </c>
      <c r="L5" s="47">
        <v>85</v>
      </c>
      <c r="M5" s="47">
        <v>7</v>
      </c>
      <c r="N5" s="47">
        <v>4</v>
      </c>
      <c r="O5" s="48" t="s">
        <v>52</v>
      </c>
      <c r="P5" s="47">
        <f>L5*M5*N5</f>
        <v>2380</v>
      </c>
      <c r="R5" s="40" t="s">
        <v>55</v>
      </c>
      <c r="T5" s="47" t="s">
        <v>27</v>
      </c>
      <c r="U5" s="47">
        <v>85</v>
      </c>
      <c r="V5" s="47">
        <v>7</v>
      </c>
      <c r="W5" s="47">
        <v>4</v>
      </c>
      <c r="X5" s="48" t="s">
        <v>52</v>
      </c>
      <c r="Y5" s="47">
        <f>U5*V5*W5</f>
        <v>2380</v>
      </c>
      <c r="AA5" s="40" t="s">
        <v>66</v>
      </c>
      <c r="AC5" s="47" t="s">
        <v>27</v>
      </c>
      <c r="AD5" s="47">
        <v>87.5</v>
      </c>
      <c r="AE5" s="47">
        <v>7</v>
      </c>
      <c r="AF5" s="47">
        <v>4</v>
      </c>
      <c r="AG5" s="48" t="s">
        <v>52</v>
      </c>
      <c r="AH5" s="47">
        <f>AD5*AE5*AF5</f>
        <v>2450</v>
      </c>
      <c r="AJ5" s="40"/>
      <c r="AL5" s="47" t="s">
        <v>27</v>
      </c>
      <c r="AM5" s="47">
        <v>87.5</v>
      </c>
      <c r="AN5" s="47">
        <v>7</v>
      </c>
      <c r="AO5" s="47">
        <v>4</v>
      </c>
      <c r="AP5" s="48" t="s">
        <v>53</v>
      </c>
      <c r="AQ5" s="47">
        <f>AM5*AN5*AO5</f>
        <v>2450</v>
      </c>
      <c r="AS5" s="40" t="s">
        <v>77</v>
      </c>
      <c r="AU5" s="47" t="s">
        <v>27</v>
      </c>
      <c r="AV5" s="47">
        <v>90</v>
      </c>
      <c r="AW5" s="47">
        <v>7</v>
      </c>
      <c r="AX5" s="47">
        <v>4</v>
      </c>
      <c r="AY5" s="48"/>
      <c r="AZ5" s="47">
        <f>AV5*AW5*AX5</f>
        <v>2520</v>
      </c>
      <c r="BB5" s="40"/>
    </row>
    <row r="6" spans="1:54" x14ac:dyDescent="0.25">
      <c r="B6" s="45" t="s">
        <v>28</v>
      </c>
      <c r="C6" s="45">
        <v>110</v>
      </c>
      <c r="D6" s="45">
        <v>6</v>
      </c>
      <c r="E6" s="45">
        <v>3</v>
      </c>
      <c r="F6" s="46" t="s">
        <v>42</v>
      </c>
      <c r="G6" s="45">
        <f>C6*D6*E6</f>
        <v>1980</v>
      </c>
      <c r="H6" s="19"/>
      <c r="I6" s="40" t="s">
        <v>41</v>
      </c>
      <c r="J6" s="19"/>
      <c r="K6" s="45" t="s">
        <v>28</v>
      </c>
      <c r="L6" s="45">
        <v>112.5</v>
      </c>
      <c r="M6" s="45">
        <v>6</v>
      </c>
      <c r="N6" s="45">
        <v>3</v>
      </c>
      <c r="O6" s="46" t="s">
        <v>53</v>
      </c>
      <c r="P6" s="45">
        <f>L6*M6*N6</f>
        <v>2025</v>
      </c>
      <c r="R6" s="40"/>
      <c r="T6" s="45" t="s">
        <v>28</v>
      </c>
      <c r="U6" s="45">
        <v>115</v>
      </c>
      <c r="V6" s="45">
        <v>6</v>
      </c>
      <c r="W6" s="45">
        <v>3</v>
      </c>
      <c r="X6" s="46" t="s">
        <v>56</v>
      </c>
      <c r="Y6" s="45">
        <f>U6*V6*W6</f>
        <v>2070</v>
      </c>
      <c r="AA6" s="40"/>
      <c r="AC6" s="45" t="s">
        <v>28</v>
      </c>
      <c r="AD6" s="45">
        <v>115</v>
      </c>
      <c r="AE6" s="45">
        <v>6</v>
      </c>
      <c r="AF6" s="45">
        <v>3</v>
      </c>
      <c r="AG6" s="46" t="s">
        <v>56</v>
      </c>
      <c r="AH6" s="45">
        <f>AD6*AE6*AF6</f>
        <v>2070</v>
      </c>
      <c r="AJ6" s="40"/>
      <c r="AL6" s="45" t="s">
        <v>28</v>
      </c>
      <c r="AM6" s="45">
        <v>117.5</v>
      </c>
      <c r="AN6" s="45">
        <v>6</v>
      </c>
      <c r="AO6" s="45">
        <v>3</v>
      </c>
      <c r="AP6" s="46" t="s">
        <v>56</v>
      </c>
      <c r="AQ6" s="45">
        <f>AM6*AN6*AO6</f>
        <v>2115</v>
      </c>
      <c r="AS6" s="40"/>
      <c r="AU6" s="45" t="s">
        <v>28</v>
      </c>
      <c r="AV6" s="45">
        <v>120</v>
      </c>
      <c r="AW6" s="45">
        <v>6</v>
      </c>
      <c r="AX6" s="45">
        <v>3</v>
      </c>
      <c r="AY6" s="46"/>
      <c r="AZ6" s="45">
        <f>AV6*AW6*AX6</f>
        <v>2160</v>
      </c>
      <c r="BB6" s="40"/>
    </row>
    <row r="7" spans="1:54" x14ac:dyDescent="0.25">
      <c r="A7" s="34"/>
      <c r="B7" s="19"/>
      <c r="C7" s="19"/>
      <c r="D7" s="19"/>
      <c r="E7" s="19"/>
      <c r="F7" s="19"/>
      <c r="G7" s="19"/>
      <c r="H7" s="19"/>
      <c r="I7" s="19"/>
      <c r="J7" s="19"/>
      <c r="K7" s="49"/>
      <c r="L7" s="49"/>
      <c r="M7" s="49"/>
      <c r="N7" s="49"/>
      <c r="O7" s="49"/>
      <c r="P7" s="49"/>
      <c r="R7" s="19"/>
      <c r="T7" s="49"/>
      <c r="U7" s="49"/>
      <c r="V7" s="49"/>
      <c r="W7" s="49"/>
      <c r="X7" s="49"/>
      <c r="Y7" s="49"/>
      <c r="AA7" s="19"/>
      <c r="AC7" s="49"/>
      <c r="AD7" s="49"/>
      <c r="AE7" s="49"/>
      <c r="AF7" s="49"/>
      <c r="AG7" s="49"/>
      <c r="AH7" s="49"/>
      <c r="AJ7" s="19"/>
      <c r="AL7" s="49"/>
      <c r="AM7" s="49"/>
      <c r="AN7" s="49"/>
      <c r="AO7" s="49"/>
      <c r="AP7" s="49"/>
      <c r="AQ7" s="49"/>
      <c r="AS7" s="19"/>
      <c r="AU7" s="49"/>
      <c r="AV7" s="49"/>
      <c r="AW7" s="49"/>
      <c r="AX7" s="49"/>
      <c r="AY7" s="49"/>
      <c r="AZ7" s="49"/>
      <c r="BB7" s="19"/>
    </row>
    <row r="8" spans="1:54" x14ac:dyDescent="0.25">
      <c r="A8" s="34"/>
      <c r="B8" s="43" t="s">
        <v>29</v>
      </c>
      <c r="C8" s="19"/>
      <c r="D8" s="19"/>
      <c r="E8" s="19"/>
      <c r="F8" s="19"/>
      <c r="G8" s="19"/>
      <c r="H8" s="19"/>
      <c r="I8" s="19"/>
      <c r="J8" s="19"/>
      <c r="K8" s="50" t="s">
        <v>29</v>
      </c>
      <c r="L8" s="49"/>
      <c r="M8" s="49"/>
      <c r="N8" s="49"/>
      <c r="O8" s="49"/>
      <c r="P8" s="49"/>
      <c r="R8" s="19"/>
      <c r="T8" s="50" t="s">
        <v>29</v>
      </c>
      <c r="U8" s="49"/>
      <c r="V8" s="49"/>
      <c r="W8" s="49"/>
      <c r="X8" s="49"/>
      <c r="Y8" s="49"/>
      <c r="AA8" s="19"/>
      <c r="AC8" s="50" t="s">
        <v>29</v>
      </c>
      <c r="AD8" s="49"/>
      <c r="AE8" s="49"/>
      <c r="AF8" s="49"/>
      <c r="AG8" s="49"/>
      <c r="AH8" s="49"/>
      <c r="AJ8" s="19"/>
      <c r="AL8" s="50" t="s">
        <v>29</v>
      </c>
      <c r="AM8" s="49"/>
      <c r="AN8" s="49"/>
      <c r="AO8" s="49"/>
      <c r="AP8" s="49"/>
      <c r="AQ8" s="49"/>
      <c r="AS8" s="19"/>
      <c r="AU8" s="50" t="s">
        <v>29</v>
      </c>
      <c r="AV8" s="49"/>
      <c r="AW8" s="49"/>
      <c r="AX8" s="49"/>
      <c r="AY8" s="49"/>
      <c r="AZ8" s="49"/>
      <c r="BB8" s="19"/>
    </row>
    <row r="9" spans="1:54" x14ac:dyDescent="0.25">
      <c r="B9" s="45" t="s">
        <v>5</v>
      </c>
      <c r="C9" s="45">
        <v>165</v>
      </c>
      <c r="D9" s="45">
        <v>4</v>
      </c>
      <c r="E9" s="45">
        <v>3</v>
      </c>
      <c r="F9" s="46" t="s">
        <v>38</v>
      </c>
      <c r="G9" s="45">
        <f>C9*D9*E9</f>
        <v>1980</v>
      </c>
      <c r="H9" s="19"/>
      <c r="I9" s="40"/>
      <c r="J9" s="19"/>
      <c r="K9" s="45" t="s">
        <v>5</v>
      </c>
      <c r="L9" s="45">
        <v>167.5</v>
      </c>
      <c r="M9" s="45">
        <v>4</v>
      </c>
      <c r="N9" s="45">
        <v>3</v>
      </c>
      <c r="O9" s="46" t="s">
        <v>38</v>
      </c>
      <c r="P9" s="45">
        <f>L9*M9*N9</f>
        <v>2010</v>
      </c>
      <c r="R9" s="40" t="s">
        <v>57</v>
      </c>
      <c r="T9" s="45" t="s">
        <v>5</v>
      </c>
      <c r="U9" s="45">
        <v>170</v>
      </c>
      <c r="V9" s="45">
        <v>4</v>
      </c>
      <c r="W9" s="45">
        <v>3</v>
      </c>
      <c r="X9" s="46" t="s">
        <v>52</v>
      </c>
      <c r="Y9" s="45">
        <f>U9*V9*W9</f>
        <v>2040</v>
      </c>
      <c r="AA9" s="40"/>
      <c r="AC9" s="45" t="s">
        <v>5</v>
      </c>
      <c r="AD9" s="45">
        <v>172.5</v>
      </c>
      <c r="AE9" s="45">
        <v>4</v>
      </c>
      <c r="AF9" s="45">
        <v>3</v>
      </c>
      <c r="AG9" s="46" t="s">
        <v>52</v>
      </c>
      <c r="AH9" s="45">
        <f>AD9*AE9*AF9</f>
        <v>2070</v>
      </c>
      <c r="AJ9" s="40" t="s">
        <v>72</v>
      </c>
      <c r="AL9" s="45" t="s">
        <v>5</v>
      </c>
      <c r="AM9" s="45">
        <v>175</v>
      </c>
      <c r="AN9" s="45">
        <v>4</v>
      </c>
      <c r="AO9" s="45">
        <v>3</v>
      </c>
      <c r="AP9" s="46" t="s">
        <v>67</v>
      </c>
      <c r="AQ9" s="45">
        <f>AM9*AN9*AO9</f>
        <v>2100</v>
      </c>
      <c r="AS9" s="40" t="s">
        <v>78</v>
      </c>
      <c r="AU9" s="45" t="s">
        <v>5</v>
      </c>
      <c r="AV9" s="45">
        <v>177.5</v>
      </c>
      <c r="AW9" s="45">
        <v>4</v>
      </c>
      <c r="AX9" s="45">
        <v>3</v>
      </c>
      <c r="AY9" s="46"/>
      <c r="AZ9" s="45">
        <f>AV9*AW9*AX9</f>
        <v>2130</v>
      </c>
      <c r="BB9" s="40"/>
    </row>
    <row r="10" spans="1:54" x14ac:dyDescent="0.25">
      <c r="B10" s="47" t="s">
        <v>30</v>
      </c>
      <c r="C10" s="47">
        <v>80</v>
      </c>
      <c r="D10" s="47">
        <v>6</v>
      </c>
      <c r="E10" s="47">
        <v>3</v>
      </c>
      <c r="F10" s="48" t="s">
        <v>35</v>
      </c>
      <c r="G10" s="47">
        <f>C10*D10*E10</f>
        <v>1440</v>
      </c>
      <c r="H10" s="19"/>
      <c r="I10" s="40" t="s">
        <v>44</v>
      </c>
      <c r="J10" s="19"/>
      <c r="K10" s="47" t="s">
        <v>30</v>
      </c>
      <c r="L10" s="47">
        <v>80</v>
      </c>
      <c r="M10" s="47">
        <v>6</v>
      </c>
      <c r="N10" s="47">
        <v>3</v>
      </c>
      <c r="O10" s="48" t="s">
        <v>38</v>
      </c>
      <c r="P10" s="47">
        <f>L10*M10*N10</f>
        <v>1440</v>
      </c>
      <c r="R10" s="40" t="s">
        <v>58</v>
      </c>
      <c r="T10" s="47" t="s">
        <v>30</v>
      </c>
      <c r="U10" s="47">
        <v>82</v>
      </c>
      <c r="V10" s="47">
        <v>6</v>
      </c>
      <c r="W10" s="47">
        <v>3</v>
      </c>
      <c r="X10" s="48" t="s">
        <v>35</v>
      </c>
      <c r="Y10" s="47">
        <f>U10*V10*W10</f>
        <v>1476</v>
      </c>
      <c r="AA10" s="40" t="s">
        <v>69</v>
      </c>
      <c r="AC10" s="47" t="s">
        <v>30</v>
      </c>
      <c r="AD10" s="47">
        <v>85</v>
      </c>
      <c r="AE10" s="47">
        <v>6</v>
      </c>
      <c r="AF10" s="47">
        <v>3</v>
      </c>
      <c r="AG10" s="48" t="s">
        <v>52</v>
      </c>
      <c r="AH10" s="47">
        <f>AD10*AE10*AF10</f>
        <v>1530</v>
      </c>
      <c r="AJ10" s="40" t="s">
        <v>73</v>
      </c>
      <c r="AL10" s="47" t="s">
        <v>30</v>
      </c>
      <c r="AM10" s="47">
        <v>85</v>
      </c>
      <c r="AN10" s="47">
        <v>6</v>
      </c>
      <c r="AO10" s="47">
        <v>3</v>
      </c>
      <c r="AP10" s="48" t="s">
        <v>52</v>
      </c>
      <c r="AQ10" s="47">
        <f>AM10*AN10*AO10</f>
        <v>1530</v>
      </c>
      <c r="AS10" s="40"/>
      <c r="AU10" s="47" t="s">
        <v>30</v>
      </c>
      <c r="AV10" s="47">
        <v>85</v>
      </c>
      <c r="AW10" s="47">
        <v>6</v>
      </c>
      <c r="AX10" s="47">
        <v>3</v>
      </c>
      <c r="AY10" s="48"/>
      <c r="AZ10" s="47">
        <f>AV10*AW10*AX10</f>
        <v>1530</v>
      </c>
      <c r="BB10" s="40"/>
    </row>
    <row r="11" spans="1:54" x14ac:dyDescent="0.25">
      <c r="B11" s="45" t="s">
        <v>21</v>
      </c>
      <c r="C11" s="45">
        <v>75</v>
      </c>
      <c r="D11" s="45">
        <v>6</v>
      </c>
      <c r="E11" s="45">
        <v>3</v>
      </c>
      <c r="F11" s="46" t="s">
        <v>42</v>
      </c>
      <c r="G11" s="45">
        <f>C11*D11*E11</f>
        <v>1350</v>
      </c>
      <c r="H11" s="19"/>
      <c r="I11" s="40" t="s">
        <v>43</v>
      </c>
      <c r="J11" s="19"/>
      <c r="K11" s="45" t="s">
        <v>21</v>
      </c>
      <c r="L11" s="45">
        <v>76</v>
      </c>
      <c r="M11" s="45">
        <v>6</v>
      </c>
      <c r="N11" s="45">
        <v>3</v>
      </c>
      <c r="O11" s="46" t="s">
        <v>42</v>
      </c>
      <c r="P11" s="45">
        <f>L11*M11*N11</f>
        <v>1368</v>
      </c>
      <c r="R11" s="40"/>
      <c r="T11" s="45" t="s">
        <v>21</v>
      </c>
      <c r="U11" s="45">
        <v>77.5</v>
      </c>
      <c r="V11" s="45">
        <v>6</v>
      </c>
      <c r="W11" s="45">
        <v>3</v>
      </c>
      <c r="X11" s="46" t="s">
        <v>42</v>
      </c>
      <c r="Y11" s="45">
        <f>U11*V11*W11</f>
        <v>1395</v>
      </c>
      <c r="AA11" s="40"/>
      <c r="AC11" s="45" t="s">
        <v>21</v>
      </c>
      <c r="AD11" s="45">
        <v>80</v>
      </c>
      <c r="AE11" s="45">
        <v>6</v>
      </c>
      <c r="AF11" s="45">
        <v>3</v>
      </c>
      <c r="AG11" s="46" t="s">
        <v>52</v>
      </c>
      <c r="AH11" s="45">
        <f>AD11*AE11*AF11</f>
        <v>1440</v>
      </c>
      <c r="AJ11" s="40"/>
      <c r="AL11" s="45" t="s">
        <v>21</v>
      </c>
      <c r="AM11" s="45">
        <v>80</v>
      </c>
      <c r="AN11" s="45">
        <v>6</v>
      </c>
      <c r="AO11" s="45">
        <v>3</v>
      </c>
      <c r="AP11" s="46" t="s">
        <v>56</v>
      </c>
      <c r="AQ11" s="45">
        <f>AM11*AN11*AO11</f>
        <v>1440</v>
      </c>
      <c r="AS11" s="40" t="s">
        <v>81</v>
      </c>
      <c r="AU11" s="45" t="s">
        <v>21</v>
      </c>
      <c r="AV11" s="45">
        <v>82.5</v>
      </c>
      <c r="AW11" s="45">
        <v>6</v>
      </c>
      <c r="AX11" s="45">
        <v>3</v>
      </c>
      <c r="AY11" s="46"/>
      <c r="AZ11" s="45">
        <f>AV11*AW11*AX11</f>
        <v>1485</v>
      </c>
      <c r="BB11" s="40"/>
    </row>
    <row r="12" spans="1:54" x14ac:dyDescent="0.25">
      <c r="B12" s="19"/>
      <c r="C12" s="19"/>
      <c r="D12" s="19"/>
      <c r="E12" s="19"/>
      <c r="F12" s="19"/>
      <c r="G12" s="19"/>
      <c r="H12" s="21"/>
      <c r="I12" s="21"/>
      <c r="J12" s="21"/>
      <c r="K12" s="49"/>
      <c r="L12" s="49"/>
      <c r="M12" s="49"/>
      <c r="N12" s="49"/>
      <c r="O12" s="49"/>
      <c r="P12" s="49"/>
      <c r="R12" s="21"/>
      <c r="T12" s="49"/>
      <c r="U12" s="49"/>
      <c r="V12" s="49"/>
      <c r="W12" s="49"/>
      <c r="X12" s="49"/>
      <c r="Y12" s="49"/>
      <c r="AA12" s="21"/>
      <c r="AC12" s="49"/>
      <c r="AD12" s="49"/>
      <c r="AE12" s="49"/>
      <c r="AF12" s="49"/>
      <c r="AG12" s="49"/>
      <c r="AH12" s="49"/>
      <c r="AJ12" s="21"/>
      <c r="AL12" s="49"/>
      <c r="AM12" s="49"/>
      <c r="AN12" s="49"/>
      <c r="AO12" s="49"/>
      <c r="AP12" s="49"/>
      <c r="AQ12" s="49"/>
      <c r="AS12" s="21"/>
      <c r="AU12" s="49"/>
      <c r="AV12" s="49"/>
      <c r="AW12" s="49"/>
      <c r="AX12" s="49"/>
      <c r="AY12" s="49"/>
      <c r="AZ12" s="49"/>
      <c r="BB12" s="21"/>
    </row>
    <row r="13" spans="1:54" x14ac:dyDescent="0.25">
      <c r="B13" s="43" t="s">
        <v>31</v>
      </c>
      <c r="C13" s="19"/>
      <c r="D13" s="19"/>
      <c r="E13" s="19"/>
      <c r="F13" s="19"/>
      <c r="G13" s="19"/>
      <c r="H13" s="21"/>
      <c r="I13" s="21"/>
      <c r="J13" s="21"/>
      <c r="K13" s="50" t="s">
        <v>31</v>
      </c>
      <c r="L13" s="49"/>
      <c r="M13" s="49"/>
      <c r="N13" s="49"/>
      <c r="O13" s="49"/>
      <c r="P13" s="49"/>
      <c r="R13" s="21"/>
      <c r="T13" s="50" t="s">
        <v>31</v>
      </c>
      <c r="U13" s="49"/>
      <c r="V13" s="49"/>
      <c r="W13" s="49"/>
      <c r="X13" s="49"/>
      <c r="Y13" s="49"/>
      <c r="AA13" s="21"/>
      <c r="AC13" s="50" t="s">
        <v>31</v>
      </c>
      <c r="AD13" s="49"/>
      <c r="AE13" s="49"/>
      <c r="AF13" s="49"/>
      <c r="AG13" s="49"/>
      <c r="AH13" s="49"/>
      <c r="AJ13" s="21"/>
      <c r="AL13" s="50" t="s">
        <v>31</v>
      </c>
      <c r="AM13" s="49"/>
      <c r="AN13" s="49"/>
      <c r="AO13" s="49"/>
      <c r="AP13" s="49"/>
      <c r="AQ13" s="49"/>
      <c r="AS13" s="21"/>
      <c r="AU13" s="50" t="s">
        <v>31</v>
      </c>
      <c r="AV13" s="49"/>
      <c r="AW13" s="49"/>
      <c r="AX13" s="49"/>
      <c r="AY13" s="49"/>
      <c r="AZ13" s="49"/>
      <c r="BB13" s="21"/>
    </row>
    <row r="14" spans="1:54" x14ac:dyDescent="0.25">
      <c r="B14" s="45" t="s">
        <v>4</v>
      </c>
      <c r="C14" s="45">
        <v>127.5</v>
      </c>
      <c r="D14" s="45">
        <v>7</v>
      </c>
      <c r="E14" s="45">
        <v>4</v>
      </c>
      <c r="F14" s="46" t="s">
        <v>38</v>
      </c>
      <c r="G14" s="45">
        <f t="shared" ref="G14" si="0">C14*D14*E14</f>
        <v>3570</v>
      </c>
      <c r="H14" s="21"/>
      <c r="I14" s="41"/>
      <c r="J14" s="21"/>
      <c r="K14" s="45" t="s">
        <v>4</v>
      </c>
      <c r="L14" s="45">
        <v>127.5</v>
      </c>
      <c r="M14" s="45">
        <v>7</v>
      </c>
      <c r="N14" s="45">
        <v>4</v>
      </c>
      <c r="O14" s="46" t="s">
        <v>38</v>
      </c>
      <c r="P14" s="45">
        <f t="shared" ref="P14" si="1">L14*M14*N14</f>
        <v>3570</v>
      </c>
      <c r="R14" s="41" t="s">
        <v>60</v>
      </c>
      <c r="T14" s="45" t="s">
        <v>4</v>
      </c>
      <c r="U14" s="45">
        <v>130</v>
      </c>
      <c r="V14" s="45">
        <v>7</v>
      </c>
      <c r="W14" s="45">
        <v>4</v>
      </c>
      <c r="X14" s="46" t="s">
        <v>56</v>
      </c>
      <c r="Y14" s="45">
        <f t="shared" ref="Y14" si="2">U14*V14*W14</f>
        <v>3640</v>
      </c>
      <c r="AA14" s="41"/>
      <c r="AC14" s="45" t="s">
        <v>4</v>
      </c>
      <c r="AD14" s="45">
        <v>130</v>
      </c>
      <c r="AE14" s="45">
        <v>7</v>
      </c>
      <c r="AF14" s="45">
        <v>4</v>
      </c>
      <c r="AG14" s="46" t="s">
        <v>53</v>
      </c>
      <c r="AH14" s="45">
        <f t="shared" ref="AH14" si="3">AD14*AE14*AF14</f>
        <v>3640</v>
      </c>
      <c r="AJ14" s="41" t="s">
        <v>74</v>
      </c>
      <c r="AL14" s="45" t="s">
        <v>4</v>
      </c>
      <c r="AM14" s="45">
        <v>132.5</v>
      </c>
      <c r="AN14" s="45">
        <v>7</v>
      </c>
      <c r="AO14" s="45">
        <v>4</v>
      </c>
      <c r="AP14" s="46" t="s">
        <v>53</v>
      </c>
      <c r="AQ14" s="45">
        <f t="shared" ref="AQ14" si="4">AM14*AN14*AO14</f>
        <v>3710</v>
      </c>
      <c r="AS14" s="42" t="s">
        <v>82</v>
      </c>
      <c r="AU14" s="45" t="s">
        <v>4</v>
      </c>
      <c r="AV14" s="45">
        <v>132.5</v>
      </c>
      <c r="AW14" s="45">
        <v>7</v>
      </c>
      <c r="AX14" s="45">
        <v>4</v>
      </c>
      <c r="AY14" s="46"/>
      <c r="AZ14" s="45">
        <f t="shared" ref="AZ14" si="5">AV14*AW14*AX14</f>
        <v>3710</v>
      </c>
      <c r="BB14" s="41"/>
    </row>
    <row r="15" spans="1:54" x14ac:dyDescent="0.25">
      <c r="B15" s="47" t="s">
        <v>34</v>
      </c>
      <c r="C15" s="47">
        <v>50</v>
      </c>
      <c r="D15" s="47">
        <v>8</v>
      </c>
      <c r="E15" s="47">
        <v>3</v>
      </c>
      <c r="F15" s="48" t="s">
        <v>35</v>
      </c>
      <c r="G15" s="47">
        <f>C15*D15*E15</f>
        <v>1200</v>
      </c>
      <c r="H15" s="21"/>
      <c r="I15" s="41"/>
      <c r="J15" s="21"/>
      <c r="K15" s="47" t="s">
        <v>34</v>
      </c>
      <c r="L15" s="47">
        <v>50</v>
      </c>
      <c r="M15" s="47">
        <v>8</v>
      </c>
      <c r="N15" s="47">
        <v>3</v>
      </c>
      <c r="O15" s="48" t="s">
        <v>45</v>
      </c>
      <c r="P15" s="47">
        <f>L15*M15*N15</f>
        <v>1200</v>
      </c>
      <c r="R15" s="41" t="s">
        <v>59</v>
      </c>
      <c r="T15" s="47" t="s">
        <v>34</v>
      </c>
      <c r="U15" s="47">
        <v>50</v>
      </c>
      <c r="V15" s="47">
        <v>8</v>
      </c>
      <c r="W15" s="47">
        <v>3</v>
      </c>
      <c r="X15" s="48" t="s">
        <v>67</v>
      </c>
      <c r="Y15" s="47">
        <f>U15*V15*W15</f>
        <v>1200</v>
      </c>
      <c r="AA15" s="41"/>
      <c r="AC15" s="47" t="s">
        <v>34</v>
      </c>
      <c r="AD15" s="47">
        <v>50</v>
      </c>
      <c r="AE15" s="47">
        <v>8</v>
      </c>
      <c r="AF15" s="47">
        <v>3</v>
      </c>
      <c r="AG15" s="48" t="s">
        <v>67</v>
      </c>
      <c r="AH15" s="47">
        <f>AD15*AE15*AF15</f>
        <v>1200</v>
      </c>
      <c r="AJ15" s="41"/>
      <c r="AL15" s="47" t="s">
        <v>34</v>
      </c>
      <c r="AM15" s="47">
        <v>50</v>
      </c>
      <c r="AN15" s="47">
        <v>8</v>
      </c>
      <c r="AO15" s="47">
        <v>3</v>
      </c>
      <c r="AP15" s="48" t="s">
        <v>76</v>
      </c>
      <c r="AQ15" s="47">
        <f>AM15*AN15*AO15</f>
        <v>1200</v>
      </c>
      <c r="AS15" s="40" t="s">
        <v>83</v>
      </c>
      <c r="AU15" s="47" t="s">
        <v>34</v>
      </c>
      <c r="AV15" s="47">
        <v>47.5</v>
      </c>
      <c r="AW15" s="47">
        <v>8</v>
      </c>
      <c r="AX15" s="47">
        <v>3</v>
      </c>
      <c r="AY15" s="48"/>
      <c r="AZ15" s="47">
        <f>AV15*AW15*AX15</f>
        <v>1140</v>
      </c>
      <c r="BB15" s="41"/>
    </row>
    <row r="16" spans="1:54" x14ac:dyDescent="0.25">
      <c r="B16" s="45" t="s">
        <v>28</v>
      </c>
      <c r="C16" s="45">
        <v>100</v>
      </c>
      <c r="D16" s="45">
        <v>10</v>
      </c>
      <c r="E16" s="45">
        <v>3</v>
      </c>
      <c r="F16" s="46" t="s">
        <v>35</v>
      </c>
      <c r="G16" s="45">
        <f t="shared" ref="G16" si="6">C16*D16*E16</f>
        <v>3000</v>
      </c>
      <c r="H16" s="21"/>
      <c r="I16" s="41"/>
      <c r="J16" s="21"/>
      <c r="K16" s="45" t="s">
        <v>28</v>
      </c>
      <c r="L16" s="45">
        <v>100</v>
      </c>
      <c r="M16" s="45">
        <v>10</v>
      </c>
      <c r="N16" s="45">
        <v>3</v>
      </c>
      <c r="O16" s="46" t="s">
        <v>35</v>
      </c>
      <c r="P16" s="45">
        <f t="shared" ref="P16" si="7">L16*M16*N16</f>
        <v>3000</v>
      </c>
      <c r="R16" s="41"/>
      <c r="T16" s="45" t="s">
        <v>28</v>
      </c>
      <c r="U16" s="45">
        <v>100</v>
      </c>
      <c r="V16" s="45">
        <v>10</v>
      </c>
      <c r="W16" s="45">
        <v>3</v>
      </c>
      <c r="X16" s="46" t="s">
        <v>52</v>
      </c>
      <c r="Y16" s="45">
        <f t="shared" ref="Y16" si="8">U16*V16*W16</f>
        <v>3000</v>
      </c>
      <c r="AA16" s="41" t="s">
        <v>68</v>
      </c>
      <c r="AC16" s="45" t="s">
        <v>28</v>
      </c>
      <c r="AD16" s="45">
        <v>102.5</v>
      </c>
      <c r="AE16" s="45">
        <v>10</v>
      </c>
      <c r="AF16" s="45">
        <v>3</v>
      </c>
      <c r="AG16" s="46" t="s">
        <v>56</v>
      </c>
      <c r="AH16" s="45">
        <f t="shared" ref="AH16" si="9">AD16*AE16*AF16</f>
        <v>3075</v>
      </c>
      <c r="AJ16" s="41"/>
      <c r="AL16" s="45" t="s">
        <v>28</v>
      </c>
      <c r="AM16" s="45">
        <v>102.5</v>
      </c>
      <c r="AN16" s="45">
        <v>10</v>
      </c>
      <c r="AO16" s="45">
        <v>3</v>
      </c>
      <c r="AP16" s="46" t="s">
        <v>52</v>
      </c>
      <c r="AQ16" s="45">
        <f t="shared" ref="AQ16" si="10">AM16*AN16*AO16</f>
        <v>3075</v>
      </c>
      <c r="AS16" s="41"/>
      <c r="AU16" s="45" t="s">
        <v>28</v>
      </c>
      <c r="AV16" s="45">
        <v>105</v>
      </c>
      <c r="AW16" s="45">
        <v>10</v>
      </c>
      <c r="AX16" s="45">
        <v>3</v>
      </c>
      <c r="AY16" s="46"/>
      <c r="AZ16" s="45">
        <f t="shared" ref="AZ16" si="11">AV16*AW16*AX16</f>
        <v>3150</v>
      </c>
      <c r="BB16" s="41"/>
    </row>
    <row r="17" spans="1:54" s="2" customFormat="1" x14ac:dyDescent="0.25">
      <c r="B17" s="47" t="s">
        <v>32</v>
      </c>
      <c r="C17" s="47">
        <v>90</v>
      </c>
      <c r="D17" s="47">
        <v>6</v>
      </c>
      <c r="E17" s="47">
        <v>3</v>
      </c>
      <c r="F17" s="48" t="s">
        <v>38</v>
      </c>
      <c r="G17" s="47">
        <f>C17*D17*E17</f>
        <v>1620</v>
      </c>
      <c r="H17" s="21"/>
      <c r="I17" s="21"/>
      <c r="J17" s="21"/>
      <c r="K17" s="49"/>
      <c r="L17" s="49"/>
      <c r="M17" s="49"/>
      <c r="N17" s="49"/>
      <c r="O17" s="66"/>
      <c r="P17" s="49"/>
      <c r="R17" s="21"/>
      <c r="T17" s="49"/>
      <c r="U17" s="49"/>
      <c r="V17" s="49"/>
      <c r="W17" s="49"/>
      <c r="X17" s="66"/>
      <c r="Y17" s="49"/>
      <c r="AA17" s="21"/>
      <c r="AC17" s="49"/>
      <c r="AD17" s="49"/>
      <c r="AE17" s="49"/>
      <c r="AF17" s="49"/>
      <c r="AG17" s="66"/>
      <c r="AH17" s="49"/>
      <c r="AJ17" s="21"/>
      <c r="AL17" s="49"/>
      <c r="AM17" s="49"/>
      <c r="AN17" s="49"/>
      <c r="AO17" s="49"/>
      <c r="AP17" s="66"/>
      <c r="AQ17" s="49"/>
      <c r="AS17" s="21"/>
      <c r="AU17" s="47" t="s">
        <v>101</v>
      </c>
      <c r="AV17" s="47">
        <v>12</v>
      </c>
      <c r="AW17" s="47">
        <v>12</v>
      </c>
      <c r="AX17" s="47">
        <v>3</v>
      </c>
      <c r="AY17" s="48"/>
      <c r="AZ17" s="47">
        <f>AV17*AW17*AX17</f>
        <v>432</v>
      </c>
      <c r="BB17" s="41"/>
    </row>
    <row r="18" spans="1:54" x14ac:dyDescent="0.25">
      <c r="B18" s="49"/>
      <c r="C18" s="49"/>
      <c r="D18" s="49"/>
      <c r="E18" s="49"/>
      <c r="F18" s="49"/>
      <c r="G18" s="49"/>
      <c r="H18" s="21"/>
      <c r="I18" s="21"/>
      <c r="J18" s="21"/>
      <c r="K18" s="49"/>
      <c r="L18" s="49"/>
      <c r="M18" s="49"/>
      <c r="N18" s="49"/>
      <c r="O18" s="49"/>
      <c r="P18" s="49"/>
      <c r="R18" s="21"/>
      <c r="T18" s="49"/>
      <c r="U18" s="49"/>
      <c r="V18" s="49"/>
      <c r="W18" s="49"/>
      <c r="X18" s="49"/>
      <c r="Y18" s="49"/>
      <c r="AA18" s="21"/>
      <c r="AC18" s="49"/>
      <c r="AD18" s="49"/>
      <c r="AE18" s="49"/>
      <c r="AF18" s="49"/>
      <c r="AG18" s="49"/>
      <c r="AH18" s="49"/>
      <c r="AJ18" s="21"/>
      <c r="AL18" s="49"/>
      <c r="AM18" s="49"/>
      <c r="AN18" s="49"/>
      <c r="AO18" s="49"/>
      <c r="AP18" s="49"/>
      <c r="AQ18" s="49"/>
      <c r="AS18" s="21"/>
      <c r="AU18" s="49"/>
      <c r="AV18" s="49"/>
      <c r="AW18" s="49"/>
      <c r="AX18" s="49"/>
      <c r="AY18" s="49"/>
      <c r="AZ18" s="49"/>
      <c r="BB18" s="21"/>
    </row>
    <row r="19" spans="1:54" x14ac:dyDescent="0.25">
      <c r="B19" s="50" t="s">
        <v>33</v>
      </c>
      <c r="C19" s="49"/>
      <c r="D19" s="49"/>
      <c r="E19" s="49"/>
      <c r="F19" s="49"/>
      <c r="G19" s="49"/>
      <c r="H19" s="21"/>
      <c r="I19" s="21"/>
      <c r="J19" s="21"/>
      <c r="K19" s="50" t="s">
        <v>33</v>
      </c>
      <c r="L19" s="49"/>
      <c r="M19" s="49"/>
      <c r="N19" s="49"/>
      <c r="O19" s="49"/>
      <c r="P19" s="49"/>
      <c r="R19" s="21"/>
      <c r="T19" s="50" t="s">
        <v>33</v>
      </c>
      <c r="U19" s="49"/>
      <c r="V19" s="49"/>
      <c r="W19" s="49"/>
      <c r="X19" s="49"/>
      <c r="Y19" s="49"/>
      <c r="AA19" s="21"/>
      <c r="AC19" s="50" t="s">
        <v>33</v>
      </c>
      <c r="AD19" s="49"/>
      <c r="AE19" s="49"/>
      <c r="AF19" s="49"/>
      <c r="AG19" s="49"/>
      <c r="AH19" s="49"/>
      <c r="AJ19" s="21"/>
      <c r="AL19" s="50" t="s">
        <v>33</v>
      </c>
      <c r="AM19" s="49"/>
      <c r="AN19" s="49"/>
      <c r="AO19" s="49"/>
      <c r="AP19" s="49"/>
      <c r="AQ19" s="49"/>
      <c r="AS19" s="21"/>
      <c r="AU19" s="50" t="s">
        <v>33</v>
      </c>
      <c r="AV19" s="49"/>
      <c r="AW19" s="49"/>
      <c r="AX19" s="49"/>
      <c r="AY19" s="49"/>
      <c r="AZ19" s="49"/>
      <c r="BB19" s="21"/>
    </row>
    <row r="20" spans="1:54" x14ac:dyDescent="0.25">
      <c r="B20" s="45" t="s">
        <v>27</v>
      </c>
      <c r="C20" s="45">
        <v>100</v>
      </c>
      <c r="D20" s="45">
        <v>5</v>
      </c>
      <c r="E20" s="45">
        <v>3</v>
      </c>
      <c r="F20" s="46" t="s">
        <v>45</v>
      </c>
      <c r="G20" s="45">
        <f t="shared" ref="G20" si="12">C20*D20*E20</f>
        <v>1500</v>
      </c>
      <c r="H20" s="21"/>
      <c r="I20" s="41"/>
      <c r="J20" s="21"/>
      <c r="K20" s="45" t="s">
        <v>27</v>
      </c>
      <c r="L20" s="45">
        <v>100</v>
      </c>
      <c r="M20" s="45">
        <v>5</v>
      </c>
      <c r="N20" s="45">
        <v>3</v>
      </c>
      <c r="O20" s="46" t="s">
        <v>61</v>
      </c>
      <c r="P20" s="45">
        <f t="shared" ref="P20" si="13">L20*M20*N20</f>
        <v>1500</v>
      </c>
      <c r="R20" s="41" t="s">
        <v>62</v>
      </c>
      <c r="T20" s="45" t="s">
        <v>27</v>
      </c>
      <c r="U20" s="45">
        <v>102.5</v>
      </c>
      <c r="V20" s="45">
        <v>5</v>
      </c>
      <c r="W20" s="45">
        <v>3</v>
      </c>
      <c r="X20" s="46" t="s">
        <v>45</v>
      </c>
      <c r="Y20" s="45">
        <f t="shared" ref="Y20" si="14">U20*V20*W20</f>
        <v>1537.5</v>
      </c>
      <c r="AA20" s="65" t="s">
        <v>70</v>
      </c>
      <c r="AC20" s="45" t="s">
        <v>27</v>
      </c>
      <c r="AD20" s="45">
        <v>102.5</v>
      </c>
      <c r="AE20" s="45">
        <v>5</v>
      </c>
      <c r="AF20" s="45">
        <v>3</v>
      </c>
      <c r="AG20" s="46" t="s">
        <v>67</v>
      </c>
      <c r="AH20" s="45">
        <f t="shared" ref="AH20" si="15">AD20*AE20*AF20</f>
        <v>1537.5</v>
      </c>
      <c r="AJ20" s="41"/>
      <c r="AL20" s="77" t="s">
        <v>27</v>
      </c>
      <c r="AM20" s="77">
        <v>105</v>
      </c>
      <c r="AN20" s="77">
        <v>5</v>
      </c>
      <c r="AO20" s="77">
        <v>3</v>
      </c>
      <c r="AP20" s="78" t="s">
        <v>84</v>
      </c>
      <c r="AQ20" s="77">
        <f t="shared" ref="AQ20" si="16">AM20*AN20*AO20</f>
        <v>1575</v>
      </c>
      <c r="AS20" s="40" t="s">
        <v>85</v>
      </c>
      <c r="AU20" s="45" t="s">
        <v>27</v>
      </c>
      <c r="AV20" s="45">
        <v>105</v>
      </c>
      <c r="AW20" s="45">
        <v>5</v>
      </c>
      <c r="AX20" s="45">
        <v>3</v>
      </c>
      <c r="AY20" s="46"/>
      <c r="AZ20" s="45">
        <f t="shared" ref="AZ20" si="17">AV20*AW20*AX20</f>
        <v>1575</v>
      </c>
      <c r="BB20" s="41"/>
    </row>
    <row r="21" spans="1:54" x14ac:dyDescent="0.25">
      <c r="B21" s="47" t="s">
        <v>39</v>
      </c>
      <c r="C21" s="47">
        <v>140</v>
      </c>
      <c r="D21" s="47">
        <v>3</v>
      </c>
      <c r="E21" s="47">
        <v>3</v>
      </c>
      <c r="F21" s="48" t="s">
        <v>38</v>
      </c>
      <c r="G21" s="47">
        <f>C21*D21*E21</f>
        <v>1260</v>
      </c>
      <c r="H21" s="21"/>
      <c r="I21" s="41"/>
      <c r="J21" s="21"/>
      <c r="K21" s="47" t="s">
        <v>39</v>
      </c>
      <c r="L21" s="47">
        <v>140</v>
      </c>
      <c r="M21" s="47">
        <v>3</v>
      </c>
      <c r="N21" s="47">
        <v>3</v>
      </c>
      <c r="O21" s="48" t="s">
        <v>38</v>
      </c>
      <c r="P21" s="47">
        <f>L21*M21*N21</f>
        <v>1260</v>
      </c>
      <c r="R21" s="41" t="s">
        <v>63</v>
      </c>
      <c r="T21" s="47" t="s">
        <v>39</v>
      </c>
      <c r="U21" s="47">
        <v>142.5</v>
      </c>
      <c r="V21" s="47">
        <v>3</v>
      </c>
      <c r="W21" s="47">
        <v>3</v>
      </c>
      <c r="X21" s="48" t="s">
        <v>42</v>
      </c>
      <c r="Y21" s="47">
        <f>U21*V21*W21</f>
        <v>1282.5</v>
      </c>
      <c r="AA21" s="41"/>
      <c r="AC21" s="47" t="s">
        <v>39</v>
      </c>
      <c r="AD21" s="47">
        <v>145</v>
      </c>
      <c r="AE21" s="47">
        <v>3</v>
      </c>
      <c r="AF21" s="47">
        <v>3</v>
      </c>
      <c r="AG21" s="48" t="s">
        <v>38</v>
      </c>
      <c r="AH21" s="47">
        <f>AD21*AE21*AF21</f>
        <v>1305</v>
      </c>
      <c r="AJ21" s="41"/>
      <c r="AL21" s="47" t="s">
        <v>39</v>
      </c>
      <c r="AM21" s="47">
        <v>145</v>
      </c>
      <c r="AN21" s="47">
        <v>3</v>
      </c>
      <c r="AO21" s="47">
        <v>3</v>
      </c>
      <c r="AP21" s="48" t="s">
        <v>56</v>
      </c>
      <c r="AQ21" s="47">
        <f>AM21*AN21*AO21</f>
        <v>1305</v>
      </c>
      <c r="AS21" s="40" t="s">
        <v>86</v>
      </c>
      <c r="AU21" s="47" t="s">
        <v>39</v>
      </c>
      <c r="AV21" s="47">
        <v>145</v>
      </c>
      <c r="AW21" s="47">
        <v>3</v>
      </c>
      <c r="AX21" s="47">
        <v>3</v>
      </c>
      <c r="AY21" s="48"/>
      <c r="AZ21" s="47">
        <f>AV21*AW21*AX21</f>
        <v>1305</v>
      </c>
      <c r="BB21" s="41"/>
    </row>
    <row r="22" spans="1:54" x14ac:dyDescent="0.25">
      <c r="B22" s="45" t="s">
        <v>21</v>
      </c>
      <c r="C22" s="45">
        <v>80</v>
      </c>
      <c r="D22" s="45">
        <v>5</v>
      </c>
      <c r="E22" s="45">
        <v>3</v>
      </c>
      <c r="F22" s="46" t="s">
        <v>35</v>
      </c>
      <c r="G22" s="45">
        <f t="shared" ref="G22" si="18">C22*D22*E22</f>
        <v>1200</v>
      </c>
      <c r="H22" s="21"/>
      <c r="I22" s="41"/>
      <c r="J22" s="21"/>
      <c r="K22" s="45" t="s">
        <v>21</v>
      </c>
      <c r="L22" s="45">
        <v>80</v>
      </c>
      <c r="M22" s="45">
        <v>5</v>
      </c>
      <c r="N22" s="45">
        <v>3</v>
      </c>
      <c r="O22" s="46" t="s">
        <v>38</v>
      </c>
      <c r="P22" s="45">
        <f t="shared" ref="P22" si="19">L22*M22*N22</f>
        <v>1200</v>
      </c>
      <c r="R22" s="41"/>
      <c r="T22" s="45" t="s">
        <v>21</v>
      </c>
      <c r="U22" s="45">
        <v>82.5</v>
      </c>
      <c r="V22" s="45">
        <v>5</v>
      </c>
      <c r="W22" s="45">
        <v>3</v>
      </c>
      <c r="X22" s="46" t="s">
        <v>35</v>
      </c>
      <c r="Y22" s="45">
        <f t="shared" ref="Y22" si="20">U22*V22*W22</f>
        <v>1237.5</v>
      </c>
      <c r="AA22" s="41"/>
      <c r="AC22" s="45" t="s">
        <v>21</v>
      </c>
      <c r="AD22" s="45">
        <v>85</v>
      </c>
      <c r="AE22" s="45">
        <v>5</v>
      </c>
      <c r="AF22" s="45">
        <v>3</v>
      </c>
      <c r="AG22" s="46" t="s">
        <v>52</v>
      </c>
      <c r="AH22" s="45">
        <f t="shared" ref="AH22" si="21">AD22*AE22*AF22</f>
        <v>1275</v>
      </c>
      <c r="AJ22" s="41"/>
      <c r="AL22" s="45" t="s">
        <v>21</v>
      </c>
      <c r="AM22" s="45">
        <v>90</v>
      </c>
      <c r="AN22" s="45">
        <v>5</v>
      </c>
      <c r="AO22" s="45">
        <v>3</v>
      </c>
      <c r="AP22" s="46" t="s">
        <v>76</v>
      </c>
      <c r="AQ22" s="45">
        <f t="shared" ref="AQ22" si="22">AM22*AN22*AO22</f>
        <v>1350</v>
      </c>
      <c r="AS22" s="40" t="s">
        <v>87</v>
      </c>
      <c r="AU22" s="45" t="s">
        <v>21</v>
      </c>
      <c r="AV22" s="45">
        <v>87.5</v>
      </c>
      <c r="AW22" s="45">
        <v>5</v>
      </c>
      <c r="AX22" s="45">
        <v>3</v>
      </c>
      <c r="AY22" s="46"/>
      <c r="AZ22" s="45">
        <f t="shared" ref="AZ22" si="23">AV22*AW22*AX22</f>
        <v>1312.5</v>
      </c>
      <c r="BB22" s="41"/>
    </row>
    <row r="23" spans="1:54" x14ac:dyDescent="0.25">
      <c r="B23" s="49"/>
      <c r="C23" s="49"/>
      <c r="D23" s="49"/>
      <c r="E23" s="49"/>
      <c r="F23" s="49"/>
      <c r="G23" s="49"/>
      <c r="H23" s="21"/>
      <c r="I23" s="21"/>
      <c r="J23" s="21"/>
      <c r="K23" s="19"/>
      <c r="L23" s="19"/>
      <c r="M23" s="19"/>
      <c r="N23" s="19"/>
      <c r="O23" s="19"/>
      <c r="P23" s="19"/>
      <c r="T23" s="19"/>
      <c r="U23" s="19"/>
      <c r="V23" s="19"/>
      <c r="W23" s="19"/>
      <c r="X23" s="19"/>
      <c r="Y23" s="19"/>
      <c r="AC23" s="19"/>
      <c r="AD23" s="19"/>
      <c r="AE23" s="19"/>
      <c r="AF23" s="19"/>
      <c r="AG23" s="19"/>
      <c r="AH23" s="19"/>
      <c r="AL23" s="19"/>
      <c r="AM23" s="19"/>
      <c r="AN23" s="19"/>
      <c r="AO23" s="19"/>
      <c r="AP23" s="19"/>
      <c r="AQ23" s="19"/>
      <c r="AU23" s="19"/>
      <c r="AV23" s="19"/>
      <c r="AW23" s="19"/>
      <c r="AX23" s="19"/>
      <c r="AY23" s="19"/>
      <c r="AZ23" s="19"/>
    </row>
    <row r="24" spans="1:54" x14ac:dyDescent="0.25">
      <c r="B24" s="157" t="s">
        <v>46</v>
      </c>
      <c r="C24" s="158"/>
      <c r="D24" s="159"/>
      <c r="E24" s="52"/>
      <c r="F24" s="52"/>
      <c r="G24" s="52"/>
      <c r="H24" s="43"/>
      <c r="I24" s="15"/>
      <c r="J24" s="15"/>
      <c r="K24" s="157" t="s">
        <v>46</v>
      </c>
      <c r="L24" s="158"/>
      <c r="M24" s="159"/>
      <c r="N24" s="157"/>
      <c r="O24" s="158"/>
      <c r="P24" s="159"/>
      <c r="T24" s="157" t="s">
        <v>46</v>
      </c>
      <c r="U24" s="158"/>
      <c r="V24" s="159"/>
      <c r="W24" s="157"/>
      <c r="X24" s="158"/>
      <c r="Y24" s="159"/>
      <c r="AC24" s="157" t="s">
        <v>46</v>
      </c>
      <c r="AD24" s="158"/>
      <c r="AE24" s="159"/>
      <c r="AF24" s="157"/>
      <c r="AG24" s="158"/>
      <c r="AH24" s="159"/>
      <c r="AL24" s="157" t="s">
        <v>46</v>
      </c>
      <c r="AM24" s="158"/>
      <c r="AN24" s="159"/>
      <c r="AO24" s="157"/>
      <c r="AP24" s="158"/>
      <c r="AQ24" s="159"/>
      <c r="AU24" s="157" t="s">
        <v>46</v>
      </c>
      <c r="AV24" s="158"/>
      <c r="AW24" s="159"/>
      <c r="AX24" s="157"/>
      <c r="AY24" s="158"/>
      <c r="AZ24" s="159"/>
    </row>
    <row r="25" spans="1:54" x14ac:dyDescent="0.25">
      <c r="A25" s="2"/>
      <c r="B25" s="51" t="s">
        <v>4</v>
      </c>
      <c r="C25" s="148">
        <f>G14+G4</f>
        <v>5782.5</v>
      </c>
      <c r="D25" s="149"/>
      <c r="E25" s="50"/>
      <c r="F25" s="50"/>
      <c r="G25" s="54"/>
      <c r="H25" s="2"/>
      <c r="I25" s="2"/>
      <c r="J25" s="2"/>
      <c r="K25" s="51" t="s">
        <v>4</v>
      </c>
      <c r="L25" s="148">
        <f>P14+P4</f>
        <v>5820</v>
      </c>
      <c r="M25" s="149"/>
      <c r="N25" s="50"/>
      <c r="O25" s="150"/>
      <c r="P25" s="151"/>
      <c r="T25" s="51" t="s">
        <v>4</v>
      </c>
      <c r="U25" s="148">
        <f>Y14+Y4</f>
        <v>5927.5</v>
      </c>
      <c r="V25" s="149"/>
      <c r="W25" s="50"/>
      <c r="X25" s="150"/>
      <c r="Y25" s="151"/>
      <c r="AC25" s="51" t="s">
        <v>4</v>
      </c>
      <c r="AD25" s="148">
        <f>AH14+AH4</f>
        <v>5965</v>
      </c>
      <c r="AE25" s="149"/>
      <c r="AF25" s="50"/>
      <c r="AG25" s="150"/>
      <c r="AH25" s="151"/>
      <c r="AL25" s="51" t="s">
        <v>4</v>
      </c>
      <c r="AM25" s="148">
        <f>AQ14+AQ4</f>
        <v>6072.5</v>
      </c>
      <c r="AN25" s="149"/>
      <c r="AO25" s="50"/>
      <c r="AP25" s="150"/>
      <c r="AQ25" s="151"/>
      <c r="AU25" s="51" t="s">
        <v>4</v>
      </c>
      <c r="AV25" s="148">
        <f>AZ14+AZ4</f>
        <v>6110</v>
      </c>
      <c r="AW25" s="149"/>
      <c r="AX25" s="50"/>
      <c r="AY25" s="150"/>
      <c r="AZ25" s="151"/>
    </row>
    <row r="26" spans="1:54" x14ac:dyDescent="0.25">
      <c r="B26" s="58" t="s">
        <v>27</v>
      </c>
      <c r="C26" s="144">
        <f>G10+G20+G5</f>
        <v>5320</v>
      </c>
      <c r="D26" s="145"/>
      <c r="E26" s="55"/>
      <c r="F26" s="55"/>
      <c r="G26" s="55"/>
      <c r="H26" s="24"/>
      <c r="I26" s="24"/>
      <c r="J26" s="24"/>
      <c r="K26" s="58" t="s">
        <v>27</v>
      </c>
      <c r="L26" s="144">
        <f>P10+P20+P5</f>
        <v>5320</v>
      </c>
      <c r="M26" s="145"/>
      <c r="N26" s="57"/>
      <c r="O26" s="146"/>
      <c r="P26" s="147"/>
      <c r="T26" s="58" t="s">
        <v>27</v>
      </c>
      <c r="U26" s="144">
        <f>Y10+Y20+Y5</f>
        <v>5393.5</v>
      </c>
      <c r="V26" s="145"/>
      <c r="W26" s="57"/>
      <c r="X26" s="146"/>
      <c r="Y26" s="147"/>
      <c r="AC26" s="58" t="s">
        <v>27</v>
      </c>
      <c r="AD26" s="144">
        <f>AH10+AH20+AH5</f>
        <v>5517.5</v>
      </c>
      <c r="AE26" s="145"/>
      <c r="AF26" s="57"/>
      <c r="AG26" s="146"/>
      <c r="AH26" s="147"/>
      <c r="AL26" s="58" t="s">
        <v>27</v>
      </c>
      <c r="AM26" s="144">
        <f>AQ10+AQ20+AQ5</f>
        <v>5555</v>
      </c>
      <c r="AN26" s="145"/>
      <c r="AO26" s="57"/>
      <c r="AP26" s="146"/>
      <c r="AQ26" s="147"/>
      <c r="AU26" s="58" t="s">
        <v>27</v>
      </c>
      <c r="AV26" s="144">
        <f>AZ10+AZ20+AZ5</f>
        <v>5625</v>
      </c>
      <c r="AW26" s="145"/>
      <c r="AX26" s="57"/>
      <c r="AY26" s="146"/>
      <c r="AZ26" s="147"/>
    </row>
    <row r="27" spans="1:54" x14ac:dyDescent="0.25">
      <c r="B27" s="51" t="s">
        <v>47</v>
      </c>
      <c r="C27" s="148">
        <f>G21+G9</f>
        <v>3240</v>
      </c>
      <c r="D27" s="149"/>
      <c r="E27" s="52"/>
      <c r="F27" s="52"/>
      <c r="G27" s="52"/>
      <c r="H27" s="15"/>
      <c r="I27" s="15"/>
      <c r="J27" s="15"/>
      <c r="K27" s="51" t="s">
        <v>47</v>
      </c>
      <c r="L27" s="148">
        <f>P21+P9</f>
        <v>3270</v>
      </c>
      <c r="M27" s="149"/>
      <c r="N27" s="50"/>
      <c r="O27" s="150"/>
      <c r="P27" s="151"/>
      <c r="T27" s="51" t="s">
        <v>47</v>
      </c>
      <c r="U27" s="148">
        <f>Y21+Y9</f>
        <v>3322.5</v>
      </c>
      <c r="V27" s="149"/>
      <c r="W27" s="50"/>
      <c r="X27" s="150"/>
      <c r="Y27" s="151"/>
      <c r="AC27" s="51" t="s">
        <v>47</v>
      </c>
      <c r="AD27" s="148">
        <f>AH21+AH9</f>
        <v>3375</v>
      </c>
      <c r="AE27" s="149"/>
      <c r="AF27" s="50"/>
      <c r="AG27" s="150"/>
      <c r="AH27" s="151"/>
      <c r="AL27" s="51" t="s">
        <v>47</v>
      </c>
      <c r="AM27" s="148">
        <f>AQ21+AQ9</f>
        <v>3405</v>
      </c>
      <c r="AN27" s="149"/>
      <c r="AO27" s="50"/>
      <c r="AP27" s="150"/>
      <c r="AQ27" s="151"/>
      <c r="AU27" s="51" t="s">
        <v>47</v>
      </c>
      <c r="AV27" s="148">
        <f>AZ21+AZ9</f>
        <v>3435</v>
      </c>
      <c r="AW27" s="149"/>
      <c r="AX27" s="50"/>
      <c r="AY27" s="150"/>
      <c r="AZ27" s="151"/>
    </row>
    <row r="28" spans="1:54" x14ac:dyDescent="0.25">
      <c r="B28" s="53" t="s">
        <v>16</v>
      </c>
      <c r="C28" s="152">
        <f>SUM(G4:G22)</f>
        <v>24692.5</v>
      </c>
      <c r="D28" s="153"/>
      <c r="E28" s="56"/>
      <c r="F28" s="56"/>
      <c r="G28" s="56"/>
      <c r="H28" s="43"/>
      <c r="I28" s="60"/>
      <c r="J28" s="43"/>
      <c r="K28" s="53" t="s">
        <v>16</v>
      </c>
      <c r="L28" s="152">
        <f>SUM(P4:P22)</f>
        <v>23203</v>
      </c>
      <c r="M28" s="153"/>
      <c r="N28" s="50"/>
      <c r="O28" s="154"/>
      <c r="P28" s="155"/>
      <c r="T28" s="53" t="s">
        <v>16</v>
      </c>
      <c r="U28" s="152">
        <f>SUM(Y4:Y22)</f>
        <v>23546</v>
      </c>
      <c r="V28" s="153"/>
      <c r="W28" s="50"/>
      <c r="X28" s="154"/>
      <c r="Y28" s="155"/>
      <c r="AC28" s="53" t="s">
        <v>16</v>
      </c>
      <c r="AD28" s="152">
        <f>SUM(AH4:AH22)</f>
        <v>23917.5</v>
      </c>
      <c r="AE28" s="153"/>
      <c r="AF28" s="50"/>
      <c r="AG28" s="154"/>
      <c r="AH28" s="155"/>
      <c r="AL28" s="53" t="s">
        <v>16</v>
      </c>
      <c r="AM28" s="152">
        <f>SUM(AQ4:AQ22)</f>
        <v>24212.5</v>
      </c>
      <c r="AN28" s="153"/>
      <c r="AO28" s="50"/>
      <c r="AP28" s="154"/>
      <c r="AQ28" s="155"/>
      <c r="AU28" s="53" t="s">
        <v>16</v>
      </c>
      <c r="AV28" s="152">
        <f t="shared" ref="AV28" si="24">SUM(AZ4:AZ22)</f>
        <v>24849.5</v>
      </c>
      <c r="AW28" s="153"/>
      <c r="AX28" s="50"/>
      <c r="AY28" s="154"/>
      <c r="AZ28" s="155"/>
    </row>
    <row r="29" spans="1:54" x14ac:dyDescent="0.25">
      <c r="B29" s="61" t="s">
        <v>51</v>
      </c>
      <c r="C29" s="142">
        <f>SUM(C25:D27)</f>
        <v>14342.5</v>
      </c>
      <c r="D29" s="143"/>
      <c r="E29" s="19"/>
      <c r="F29" s="19"/>
      <c r="G29" s="19"/>
      <c r="H29" s="19"/>
      <c r="I29" s="19"/>
      <c r="J29" s="19"/>
      <c r="K29" s="61" t="s">
        <v>51</v>
      </c>
      <c r="L29" s="142">
        <f>SUM(L25:M27)</f>
        <v>14410</v>
      </c>
      <c r="M29" s="143"/>
      <c r="N29" s="19"/>
      <c r="O29" s="1"/>
      <c r="P29" s="1"/>
      <c r="T29" s="61" t="s">
        <v>51</v>
      </c>
      <c r="U29" s="142">
        <f>SUM(U25:V27)</f>
        <v>14643.5</v>
      </c>
      <c r="V29" s="143"/>
      <c r="AC29" s="61" t="s">
        <v>51</v>
      </c>
      <c r="AD29" s="142">
        <f>SUM(AD25:AE27)</f>
        <v>14857.5</v>
      </c>
      <c r="AE29" s="143"/>
      <c r="AL29" s="61" t="s">
        <v>51</v>
      </c>
      <c r="AM29" s="142">
        <f>SUM(AM25:AN27)</f>
        <v>15032.5</v>
      </c>
      <c r="AN29" s="143"/>
      <c r="AU29" s="61" t="s">
        <v>51</v>
      </c>
      <c r="AV29" s="142">
        <f>SUM(AV25:AW27)</f>
        <v>15170</v>
      </c>
      <c r="AW29" s="143"/>
    </row>
    <row r="30" spans="1:54" x14ac:dyDescent="0.25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20"/>
      <c r="N30" s="19"/>
      <c r="O30" s="1"/>
      <c r="P30" s="1"/>
    </row>
    <row r="31" spans="1:54" x14ac:dyDescent="0.25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20"/>
      <c r="N31" s="19"/>
      <c r="O31" s="1"/>
      <c r="P31" s="1"/>
    </row>
    <row r="32" spans="1:54" x14ac:dyDescent="0.25"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"/>
      <c r="P32" s="1"/>
    </row>
    <row r="33" spans="2:16" x14ac:dyDescent="0.25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20"/>
      <c r="N33" s="19"/>
      <c r="O33" s="1"/>
      <c r="P33" s="1"/>
    </row>
    <row r="34" spans="2:16" x14ac:dyDescent="0.25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"/>
      <c r="P34" s="1"/>
    </row>
    <row r="35" spans="2:16" x14ac:dyDescent="0.25"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21"/>
    </row>
    <row r="36" spans="2:16" x14ac:dyDescent="0.25">
      <c r="B36" s="79"/>
      <c r="C36" s="79"/>
      <c r="D36" s="43"/>
      <c r="E36" s="79"/>
      <c r="F36" s="79"/>
      <c r="G36" s="43"/>
      <c r="H36" s="43"/>
      <c r="I36" s="79"/>
      <c r="J36" s="79"/>
      <c r="K36" s="22"/>
      <c r="L36" s="23"/>
      <c r="M36" s="23"/>
      <c r="N36" s="23"/>
    </row>
    <row r="37" spans="2:16" x14ac:dyDescent="0.25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</row>
    <row r="38" spans="2:16" x14ac:dyDescent="0.25"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</row>
  </sheetData>
  <mergeCells count="71">
    <mergeCell ref="AV29:AW29"/>
    <mergeCell ref="AV26:AW26"/>
    <mergeCell ref="AY26:AZ26"/>
    <mergeCell ref="AV27:AW27"/>
    <mergeCell ref="AY27:AZ27"/>
    <mergeCell ref="AV28:AW28"/>
    <mergeCell ref="AY28:AZ28"/>
    <mergeCell ref="AV2:AZ2"/>
    <mergeCell ref="AU24:AW24"/>
    <mergeCell ref="AX24:AZ24"/>
    <mergeCell ref="AV25:AW25"/>
    <mergeCell ref="AY25:AZ25"/>
    <mergeCell ref="AM29:AN29"/>
    <mergeCell ref="AM26:AN26"/>
    <mergeCell ref="AP26:AQ26"/>
    <mergeCell ref="AM27:AN27"/>
    <mergeCell ref="AP27:AQ27"/>
    <mergeCell ref="AM28:AN28"/>
    <mergeCell ref="AP28:AQ28"/>
    <mergeCell ref="AM2:AQ2"/>
    <mergeCell ref="AL24:AN24"/>
    <mergeCell ref="AO24:AQ24"/>
    <mergeCell ref="AM25:AN25"/>
    <mergeCell ref="AP25:AQ25"/>
    <mergeCell ref="C25:D25"/>
    <mergeCell ref="L25:M25"/>
    <mergeCell ref="O25:P25"/>
    <mergeCell ref="C2:G2"/>
    <mergeCell ref="L2:P2"/>
    <mergeCell ref="B24:D24"/>
    <mergeCell ref="K24:M24"/>
    <mergeCell ref="N24:P24"/>
    <mergeCell ref="O26:P26"/>
    <mergeCell ref="C27:D27"/>
    <mergeCell ref="L27:M27"/>
    <mergeCell ref="O27:P27"/>
    <mergeCell ref="C29:D29"/>
    <mergeCell ref="L29:M29"/>
    <mergeCell ref="B36:C36"/>
    <mergeCell ref="E36:F36"/>
    <mergeCell ref="I36:J36"/>
    <mergeCell ref="C26:D26"/>
    <mergeCell ref="L26:M26"/>
    <mergeCell ref="U29:V29"/>
    <mergeCell ref="U28:V28"/>
    <mergeCell ref="X28:Y28"/>
    <mergeCell ref="B38:N38"/>
    <mergeCell ref="U2:Y2"/>
    <mergeCell ref="T24:V24"/>
    <mergeCell ref="W24:Y24"/>
    <mergeCell ref="U25:V25"/>
    <mergeCell ref="X25:Y25"/>
    <mergeCell ref="U26:V26"/>
    <mergeCell ref="X26:Y26"/>
    <mergeCell ref="U27:V27"/>
    <mergeCell ref="X27:Y27"/>
    <mergeCell ref="C28:D28"/>
    <mergeCell ref="L28:M28"/>
    <mergeCell ref="O28:P28"/>
    <mergeCell ref="AD2:AH2"/>
    <mergeCell ref="AC24:AE24"/>
    <mergeCell ref="AF24:AH24"/>
    <mergeCell ref="AD25:AE25"/>
    <mergeCell ref="AG25:AH25"/>
    <mergeCell ref="AD29:AE29"/>
    <mergeCell ref="AD26:AE26"/>
    <mergeCell ref="AG26:AH26"/>
    <mergeCell ref="AD27:AE27"/>
    <mergeCell ref="AG27:AH27"/>
    <mergeCell ref="AD28:AE28"/>
    <mergeCell ref="AG28:AH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Home</vt:lpstr>
      <vt:lpstr>8.9-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2015-06-17T17:58:35Z</dcterms:created>
  <dcterms:modified xsi:type="dcterms:W3CDTF">2015-10-13T00:25:40Z</dcterms:modified>
</cp:coreProperties>
</file>