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activeTab="2"/>
  </bookViews>
  <sheets>
    <sheet name="2010" sheetId="1" r:id="rId1"/>
    <sheet name="TMB" sheetId="2" r:id="rId2"/>
    <sheet name="Dieta ON" sheetId="3" r:id="rId3"/>
    <sheet name="Dieta OFF" sheetId="4" r:id="rId4"/>
    <sheet name="IMPRESSAO" sheetId="5" r:id="rId5"/>
    <sheet name="TABELAS" sheetId="6" r:id="rId6"/>
    <sheet name="IG e VB" sheetId="7" r:id="rId7"/>
  </sheets>
  <calcPr calcId="144525" iterateDelta="1E-4"/>
</workbook>
</file>

<file path=xl/calcChain.xml><?xml version="1.0" encoding="utf-8"?>
<calcChain xmlns="http://schemas.openxmlformats.org/spreadsheetml/2006/main">
  <c r="AI37" i="3" l="1"/>
  <c r="AI38" i="3" s="1"/>
  <c r="AH37" i="3"/>
  <c r="AH38" i="3" s="1"/>
  <c r="AG37" i="3"/>
  <c r="AG38" i="3" s="1"/>
  <c r="AF37" i="3"/>
  <c r="AF38" i="3" s="1"/>
  <c r="AY56" i="6"/>
  <c r="AW56" i="6"/>
  <c r="AV56" i="6"/>
  <c r="AU56" i="6"/>
  <c r="AT56" i="6"/>
  <c r="AR56" i="6"/>
  <c r="AQ56" i="6"/>
  <c r="AP56" i="6"/>
  <c r="AO56" i="6"/>
  <c r="AN56" i="6"/>
  <c r="AM56" i="6"/>
  <c r="AE56" i="6"/>
  <c r="AD56" i="6"/>
  <c r="AC56" i="6"/>
  <c r="AB56" i="6"/>
  <c r="AA56" i="6"/>
  <c r="Z56" i="6"/>
  <c r="T56" i="6"/>
  <c r="S56" i="6"/>
  <c r="R56" i="6"/>
  <c r="Q56" i="6"/>
  <c r="P56" i="6"/>
  <c r="O56" i="6"/>
  <c r="I56" i="6"/>
  <c r="H56" i="6"/>
  <c r="G56" i="6"/>
  <c r="F56" i="6"/>
  <c r="E56" i="6"/>
  <c r="D56" i="6"/>
  <c r="AY49" i="6"/>
  <c r="AW49" i="6"/>
  <c r="AV49" i="6"/>
  <c r="AU49" i="6"/>
  <c r="AT49" i="6"/>
  <c r="AR49" i="6"/>
  <c r="AQ49" i="6"/>
  <c r="AP49" i="6"/>
  <c r="AO49" i="6"/>
  <c r="AN49" i="6"/>
  <c r="AM49" i="6"/>
  <c r="AE49" i="6"/>
  <c r="AD49" i="6"/>
  <c r="AC49" i="6"/>
  <c r="AB49" i="6"/>
  <c r="AA49" i="6"/>
  <c r="Z49" i="6"/>
  <c r="T49" i="6"/>
  <c r="S49" i="6"/>
  <c r="R49" i="6"/>
  <c r="Q49" i="6"/>
  <c r="P49" i="6"/>
  <c r="O49" i="6"/>
  <c r="I49" i="6"/>
  <c r="H49" i="6"/>
  <c r="G49" i="6"/>
  <c r="F49" i="6"/>
  <c r="E49" i="6"/>
  <c r="D49" i="6"/>
  <c r="AY42" i="6"/>
  <c r="AW42" i="6"/>
  <c r="AV42" i="6"/>
  <c r="AU42" i="6"/>
  <c r="AT42" i="6"/>
  <c r="AR42" i="6"/>
  <c r="AQ42" i="6"/>
  <c r="AP42" i="6"/>
  <c r="AO42" i="6"/>
  <c r="AN42" i="6"/>
  <c r="AM42" i="6"/>
  <c r="AE42" i="6"/>
  <c r="AD42" i="6"/>
  <c r="AC42" i="6"/>
  <c r="AB42" i="6"/>
  <c r="AA42" i="6"/>
  <c r="Z42" i="6"/>
  <c r="T42" i="6"/>
  <c r="S42" i="6"/>
  <c r="R42" i="6"/>
  <c r="Q42" i="6"/>
  <c r="P42" i="6"/>
  <c r="O42" i="6"/>
  <c r="I42" i="6"/>
  <c r="H42" i="6"/>
  <c r="G42" i="6"/>
  <c r="F42" i="6"/>
  <c r="E42" i="6"/>
  <c r="D42" i="6"/>
  <c r="AY35" i="6"/>
  <c r="AW35" i="6"/>
  <c r="AV35" i="6"/>
  <c r="AU35" i="6"/>
  <c r="AT35" i="6"/>
  <c r="AR35" i="6"/>
  <c r="AQ35" i="6"/>
  <c r="AP35" i="6"/>
  <c r="AO35" i="6"/>
  <c r="AN35" i="6"/>
  <c r="AM35" i="6"/>
  <c r="AE35" i="6"/>
  <c r="AD35" i="6"/>
  <c r="AC35" i="6"/>
  <c r="AB35" i="6"/>
  <c r="AA35" i="6"/>
  <c r="Z35" i="6"/>
  <c r="T35" i="6"/>
  <c r="S35" i="6"/>
  <c r="R35" i="6"/>
  <c r="Q35" i="6"/>
  <c r="P35" i="6"/>
  <c r="O35" i="6"/>
  <c r="I35" i="6"/>
  <c r="H35" i="6"/>
  <c r="G35" i="6"/>
  <c r="F35" i="6"/>
  <c r="E35" i="6"/>
  <c r="D35" i="6"/>
  <c r="AY28" i="6"/>
  <c r="AW28" i="6"/>
  <c r="AV28" i="6"/>
  <c r="AU28" i="6"/>
  <c r="AT28" i="6"/>
  <c r="AR28" i="6"/>
  <c r="AQ28" i="6"/>
  <c r="AP28" i="6"/>
  <c r="AO28" i="6"/>
  <c r="AN28" i="6"/>
  <c r="AM28" i="6"/>
  <c r="AE28" i="6"/>
  <c r="AD28" i="6"/>
  <c r="AC28" i="6"/>
  <c r="AB28" i="6"/>
  <c r="AA28" i="6"/>
  <c r="Z28" i="6"/>
  <c r="T28" i="6"/>
  <c r="S28" i="6"/>
  <c r="R28" i="6"/>
  <c r="Q28" i="6"/>
  <c r="P28" i="6"/>
  <c r="O28" i="6"/>
  <c r="I28" i="6"/>
  <c r="H28" i="6"/>
  <c r="G28" i="6"/>
  <c r="F28" i="6"/>
  <c r="E28" i="6"/>
  <c r="D28" i="6"/>
  <c r="AY21" i="6"/>
  <c r="AW21" i="6"/>
  <c r="AV21" i="6"/>
  <c r="AU21" i="6"/>
  <c r="AT21" i="6"/>
  <c r="AR21" i="6"/>
  <c r="AQ21" i="6"/>
  <c r="AP21" i="6"/>
  <c r="AO21" i="6"/>
  <c r="AN21" i="6"/>
  <c r="AM21" i="6"/>
  <c r="AE21" i="6"/>
  <c r="AD21" i="6"/>
  <c r="AC21" i="6"/>
  <c r="AB21" i="6"/>
  <c r="AA21" i="6"/>
  <c r="Z21" i="6"/>
  <c r="T21" i="6"/>
  <c r="S21" i="6"/>
  <c r="R21" i="6"/>
  <c r="Q21" i="6"/>
  <c r="P21" i="6"/>
  <c r="O21" i="6"/>
  <c r="I21" i="6"/>
  <c r="H21" i="6"/>
  <c r="G21" i="6"/>
  <c r="F21" i="6"/>
  <c r="E21" i="6"/>
  <c r="D21" i="6"/>
  <c r="AY14" i="6"/>
  <c r="AW14" i="6"/>
  <c r="AV14" i="6"/>
  <c r="AU14" i="6"/>
  <c r="AT14" i="6"/>
  <c r="AR14" i="6"/>
  <c r="AQ14" i="6"/>
  <c r="AP14" i="6"/>
  <c r="AO14" i="6"/>
  <c r="AN14" i="6"/>
  <c r="AM14" i="6"/>
  <c r="AE14" i="6"/>
  <c r="AD14" i="6"/>
  <c r="AC14" i="6"/>
  <c r="AB14" i="6"/>
  <c r="AA14" i="6"/>
  <c r="Z14" i="6"/>
  <c r="T14" i="6"/>
  <c r="S14" i="6"/>
  <c r="R14" i="6"/>
  <c r="Q14" i="6"/>
  <c r="P14" i="6"/>
  <c r="O14" i="6"/>
  <c r="I14" i="6"/>
  <c r="H14" i="6"/>
  <c r="G14" i="6"/>
  <c r="F14" i="6"/>
  <c r="E14" i="6"/>
  <c r="D14" i="6"/>
  <c r="AY7" i="6"/>
  <c r="AW7" i="6"/>
  <c r="AV7" i="6"/>
  <c r="AU7" i="6"/>
  <c r="AT7" i="6"/>
  <c r="AR7" i="6"/>
  <c r="AQ7" i="6"/>
  <c r="AP7" i="6"/>
  <c r="AO7" i="6"/>
  <c r="AN7" i="6"/>
  <c r="AM7" i="6"/>
  <c r="AE7" i="6"/>
  <c r="AD7" i="6"/>
  <c r="AC7" i="6"/>
  <c r="AB7" i="6"/>
  <c r="AA7" i="6"/>
  <c r="Z7" i="6"/>
  <c r="T7" i="6"/>
  <c r="S7" i="6"/>
  <c r="R7" i="6"/>
  <c r="Q7" i="6"/>
  <c r="P7" i="6"/>
  <c r="O7" i="6"/>
  <c r="I7" i="6"/>
  <c r="H7" i="6"/>
  <c r="G7" i="6"/>
  <c r="F7" i="6"/>
  <c r="E7" i="6"/>
  <c r="D7" i="6"/>
  <c r="J60" i="5"/>
  <c r="I60" i="5"/>
  <c r="G60" i="5"/>
  <c r="F60" i="5"/>
  <c r="D60" i="5"/>
  <c r="C60" i="5"/>
  <c r="J59" i="5"/>
  <c r="I59" i="5"/>
  <c r="G59" i="5"/>
  <c r="F59" i="5"/>
  <c r="D59" i="5"/>
  <c r="C59" i="5"/>
  <c r="J58" i="5"/>
  <c r="I58" i="5"/>
  <c r="G58" i="5"/>
  <c r="F58" i="5"/>
  <c r="D58" i="5"/>
  <c r="C58" i="5"/>
  <c r="J57" i="5"/>
  <c r="I57" i="5"/>
  <c r="G57" i="5"/>
  <c r="F57" i="5"/>
  <c r="D57" i="5"/>
  <c r="C57" i="5"/>
  <c r="J56" i="5"/>
  <c r="I56" i="5"/>
  <c r="G56" i="5"/>
  <c r="F56" i="5"/>
  <c r="D56" i="5"/>
  <c r="C56" i="5"/>
  <c r="J55" i="5"/>
  <c r="I55" i="5"/>
  <c r="G55" i="5"/>
  <c r="F55" i="5"/>
  <c r="D55" i="5"/>
  <c r="C55" i="5"/>
  <c r="J54" i="5"/>
  <c r="I54" i="5"/>
  <c r="G54" i="5"/>
  <c r="F54" i="5"/>
  <c r="D54" i="5"/>
  <c r="C54" i="5"/>
  <c r="J53" i="5"/>
  <c r="I53" i="5"/>
  <c r="G53" i="5"/>
  <c r="F53" i="5"/>
  <c r="D53" i="5"/>
  <c r="C53" i="5"/>
  <c r="J51" i="5"/>
  <c r="I51" i="5"/>
  <c r="G51" i="5"/>
  <c r="F51" i="5"/>
  <c r="D51" i="5"/>
  <c r="C51" i="5"/>
  <c r="J50" i="5"/>
  <c r="I50" i="5"/>
  <c r="G50" i="5"/>
  <c r="F50" i="5"/>
  <c r="D50" i="5"/>
  <c r="C50" i="5"/>
  <c r="J49" i="5"/>
  <c r="I49" i="5"/>
  <c r="G49" i="5"/>
  <c r="F49" i="5"/>
  <c r="D49" i="5"/>
  <c r="C49" i="5"/>
  <c r="J48" i="5"/>
  <c r="I48" i="5"/>
  <c r="G48" i="5"/>
  <c r="F48" i="5"/>
  <c r="D48" i="5"/>
  <c r="C48" i="5"/>
  <c r="J47" i="5"/>
  <c r="I47" i="5"/>
  <c r="G47" i="5"/>
  <c r="F47" i="5"/>
  <c r="D47" i="5"/>
  <c r="C47" i="5"/>
  <c r="J46" i="5"/>
  <c r="I46" i="5"/>
  <c r="G46" i="5"/>
  <c r="F46" i="5"/>
  <c r="D46" i="5"/>
  <c r="C46" i="5"/>
  <c r="J45" i="5"/>
  <c r="I45" i="5"/>
  <c r="G45" i="5"/>
  <c r="F45" i="5"/>
  <c r="D45" i="5"/>
  <c r="C45" i="5"/>
  <c r="J44" i="5"/>
  <c r="I44" i="5"/>
  <c r="G44" i="5"/>
  <c r="F44" i="5"/>
  <c r="D44" i="5"/>
  <c r="C44" i="5"/>
  <c r="J42" i="5"/>
  <c r="I42" i="5"/>
  <c r="G42" i="5"/>
  <c r="F42" i="5"/>
  <c r="D42" i="5"/>
  <c r="C42" i="5"/>
  <c r="J41" i="5"/>
  <c r="I41" i="5"/>
  <c r="G41" i="5"/>
  <c r="F41" i="5"/>
  <c r="D41" i="5"/>
  <c r="C41" i="5"/>
  <c r="J40" i="5"/>
  <c r="I40" i="5"/>
  <c r="G40" i="5"/>
  <c r="F40" i="5"/>
  <c r="D40" i="5"/>
  <c r="C40" i="5"/>
  <c r="J39" i="5"/>
  <c r="I39" i="5"/>
  <c r="G39" i="5"/>
  <c r="F39" i="5"/>
  <c r="D39" i="5"/>
  <c r="C39" i="5"/>
  <c r="J38" i="5"/>
  <c r="I38" i="5"/>
  <c r="G38" i="5"/>
  <c r="F38" i="5"/>
  <c r="D38" i="5"/>
  <c r="C38" i="5"/>
  <c r="J37" i="5"/>
  <c r="I37" i="5"/>
  <c r="G37" i="5"/>
  <c r="F37" i="5"/>
  <c r="D37" i="5"/>
  <c r="C37" i="5"/>
  <c r="J36" i="5"/>
  <c r="I36" i="5"/>
  <c r="G36" i="5"/>
  <c r="F36" i="5"/>
  <c r="D36" i="5"/>
  <c r="C36" i="5"/>
  <c r="J35" i="5"/>
  <c r="I35" i="5"/>
  <c r="G35" i="5"/>
  <c r="F35" i="5"/>
  <c r="D35" i="5"/>
  <c r="C35" i="5"/>
  <c r="J29" i="5"/>
  <c r="I29" i="5"/>
  <c r="G29" i="5"/>
  <c r="F29" i="5"/>
  <c r="D29" i="5"/>
  <c r="C29" i="5"/>
  <c r="J28" i="5"/>
  <c r="I28" i="5"/>
  <c r="G28" i="5"/>
  <c r="F28" i="5"/>
  <c r="D28" i="5"/>
  <c r="C28" i="5"/>
  <c r="J27" i="5"/>
  <c r="I27" i="5"/>
  <c r="G27" i="5"/>
  <c r="F27" i="5"/>
  <c r="D27" i="5"/>
  <c r="C27" i="5"/>
  <c r="J26" i="5"/>
  <c r="I26" i="5"/>
  <c r="G26" i="5"/>
  <c r="F26" i="5"/>
  <c r="D26" i="5"/>
  <c r="C26" i="5"/>
  <c r="J25" i="5"/>
  <c r="I25" i="5"/>
  <c r="G25" i="5"/>
  <c r="F25" i="5"/>
  <c r="D25" i="5"/>
  <c r="C25" i="5"/>
  <c r="J24" i="5"/>
  <c r="I24" i="5"/>
  <c r="G24" i="5"/>
  <c r="F24" i="5"/>
  <c r="D24" i="5"/>
  <c r="C24" i="5"/>
  <c r="J23" i="5"/>
  <c r="I23" i="5"/>
  <c r="G23" i="5"/>
  <c r="F23" i="5"/>
  <c r="D23" i="5"/>
  <c r="C23" i="5"/>
  <c r="J22" i="5"/>
  <c r="I22" i="5"/>
  <c r="G22" i="5"/>
  <c r="F22" i="5"/>
  <c r="D22" i="5"/>
  <c r="C22" i="5"/>
  <c r="J20" i="5"/>
  <c r="I20" i="5"/>
  <c r="G20" i="5"/>
  <c r="F20" i="5"/>
  <c r="D20" i="5"/>
  <c r="C20" i="5"/>
  <c r="J19" i="5"/>
  <c r="I19" i="5"/>
  <c r="G19" i="5"/>
  <c r="F19" i="5"/>
  <c r="D19" i="5"/>
  <c r="C19" i="5"/>
  <c r="J18" i="5"/>
  <c r="I18" i="5"/>
  <c r="G18" i="5"/>
  <c r="F18" i="5"/>
  <c r="D18" i="5"/>
  <c r="C18" i="5"/>
  <c r="J17" i="5"/>
  <c r="I17" i="5"/>
  <c r="G17" i="5"/>
  <c r="F17" i="5"/>
  <c r="D17" i="5"/>
  <c r="C17" i="5"/>
  <c r="J16" i="5"/>
  <c r="I16" i="5"/>
  <c r="G16" i="5"/>
  <c r="F16" i="5"/>
  <c r="D16" i="5"/>
  <c r="C16" i="5"/>
  <c r="J15" i="5"/>
  <c r="I15" i="5"/>
  <c r="G15" i="5"/>
  <c r="F15" i="5"/>
  <c r="D15" i="5"/>
  <c r="C15" i="5"/>
  <c r="J14" i="5"/>
  <c r="I14" i="5"/>
  <c r="G14" i="5"/>
  <c r="F14" i="5"/>
  <c r="D14" i="5"/>
  <c r="C14" i="5"/>
  <c r="J13" i="5"/>
  <c r="I13" i="5"/>
  <c r="G13" i="5"/>
  <c r="F13" i="5"/>
  <c r="D13" i="5"/>
  <c r="C13" i="5"/>
  <c r="J11" i="5"/>
  <c r="I11" i="5"/>
  <c r="G11" i="5"/>
  <c r="F11" i="5"/>
  <c r="D11" i="5"/>
  <c r="C11" i="5"/>
  <c r="J10" i="5"/>
  <c r="I10" i="5"/>
  <c r="G10" i="5"/>
  <c r="F10" i="5"/>
  <c r="D10" i="5"/>
  <c r="C10" i="5"/>
  <c r="J9" i="5"/>
  <c r="I9" i="5"/>
  <c r="G9" i="5"/>
  <c r="F9" i="5"/>
  <c r="D9" i="5"/>
  <c r="C9" i="5"/>
  <c r="J8" i="5"/>
  <c r="I8" i="5"/>
  <c r="G8" i="5"/>
  <c r="F8" i="5"/>
  <c r="D8" i="5"/>
  <c r="C8" i="5"/>
  <c r="J7" i="5"/>
  <c r="I7" i="5"/>
  <c r="G7" i="5"/>
  <c r="F7" i="5"/>
  <c r="D7" i="5"/>
  <c r="C7" i="5"/>
  <c r="J6" i="5"/>
  <c r="I6" i="5"/>
  <c r="G6" i="5"/>
  <c r="F6" i="5"/>
  <c r="D6" i="5"/>
  <c r="C6" i="5"/>
  <c r="J5" i="5"/>
  <c r="I5" i="5"/>
  <c r="G5" i="5"/>
  <c r="F5" i="5"/>
  <c r="D5" i="5"/>
  <c r="C5" i="5"/>
  <c r="J4" i="5"/>
  <c r="I4" i="5"/>
  <c r="G4" i="5"/>
  <c r="F4" i="5"/>
  <c r="D4" i="5"/>
  <c r="C4" i="5"/>
  <c r="Z38" i="4"/>
  <c r="Y38" i="4"/>
  <c r="Q38" i="4"/>
  <c r="N38" i="4"/>
  <c r="E38" i="4"/>
  <c r="Z37" i="4"/>
  <c r="Y37" i="4"/>
  <c r="X37" i="4"/>
  <c r="X38" i="4" s="1"/>
  <c r="W37" i="4"/>
  <c r="W38" i="4" s="1"/>
  <c r="Q37" i="4"/>
  <c r="P37" i="4"/>
  <c r="P38" i="4" s="1"/>
  <c r="O37" i="4"/>
  <c r="O38" i="4" s="1"/>
  <c r="N37" i="4"/>
  <c r="H37" i="4"/>
  <c r="H38" i="4" s="1"/>
  <c r="G37" i="4"/>
  <c r="G38" i="4" s="1"/>
  <c r="F37" i="4"/>
  <c r="F38" i="4" s="1"/>
  <c r="E37" i="4"/>
  <c r="Y25" i="4"/>
  <c r="X25" i="4"/>
  <c r="Q25" i="4"/>
  <c r="P25" i="4"/>
  <c r="H25" i="4"/>
  <c r="Z24" i="4"/>
  <c r="Z25" i="4" s="1"/>
  <c r="Y24" i="4"/>
  <c r="X24" i="4"/>
  <c r="W24" i="4"/>
  <c r="W25" i="4" s="1"/>
  <c r="Q24" i="4"/>
  <c r="P24" i="4"/>
  <c r="O24" i="4"/>
  <c r="O25" i="4" s="1"/>
  <c r="N24" i="4"/>
  <c r="N25" i="4" s="1"/>
  <c r="L25" i="4" s="1"/>
  <c r="H24" i="4"/>
  <c r="G24" i="4"/>
  <c r="G25" i="4" s="1"/>
  <c r="F24" i="4"/>
  <c r="F25" i="4" s="1"/>
  <c r="E24" i="4"/>
  <c r="E25" i="4" s="1"/>
  <c r="AG19" i="4"/>
  <c r="AG12" i="4"/>
  <c r="AE18" i="4" s="1"/>
  <c r="AG18" i="4" s="1"/>
  <c r="Z12" i="4"/>
  <c r="G12" i="4"/>
  <c r="F12" i="4"/>
  <c r="AG11" i="4"/>
  <c r="AE17" i="4" s="1"/>
  <c r="AG17" i="4" s="1"/>
  <c r="Z11" i="4"/>
  <c r="Y11" i="4"/>
  <c r="Y12" i="4" s="1"/>
  <c r="X11" i="4"/>
  <c r="X12" i="4" s="1"/>
  <c r="W11" i="4"/>
  <c r="W12" i="4" s="1"/>
  <c r="U12" i="4" s="1"/>
  <c r="Q11" i="4"/>
  <c r="Q12" i="4" s="1"/>
  <c r="P11" i="4"/>
  <c r="P12" i="4" s="1"/>
  <c r="O11" i="4"/>
  <c r="O12" i="4" s="1"/>
  <c r="N11" i="4"/>
  <c r="N12" i="4" s="1"/>
  <c r="L12" i="4" s="1"/>
  <c r="H11" i="4"/>
  <c r="H12" i="4" s="1"/>
  <c r="G11" i="4"/>
  <c r="F11" i="4"/>
  <c r="AE4" i="4" s="1"/>
  <c r="E11" i="4"/>
  <c r="E12" i="4" s="1"/>
  <c r="AH6" i="4"/>
  <c r="AE6" i="4"/>
  <c r="Z37" i="3"/>
  <c r="Z38" i="3" s="1"/>
  <c r="Y37" i="3"/>
  <c r="Y38" i="3" s="1"/>
  <c r="X37" i="3"/>
  <c r="X38" i="3" s="1"/>
  <c r="W37" i="3"/>
  <c r="W38" i="3" s="1"/>
  <c r="Q37" i="3"/>
  <c r="Q38" i="3" s="1"/>
  <c r="P37" i="3"/>
  <c r="P38" i="3" s="1"/>
  <c r="O37" i="3"/>
  <c r="O38" i="3" s="1"/>
  <c r="N37" i="3"/>
  <c r="N38" i="3" s="1"/>
  <c r="H37" i="3"/>
  <c r="H38" i="3" s="1"/>
  <c r="G37" i="3"/>
  <c r="G38" i="3" s="1"/>
  <c r="F37" i="3"/>
  <c r="E37" i="3"/>
  <c r="E38" i="3" s="1"/>
  <c r="Z24" i="3"/>
  <c r="Z25" i="3" s="1"/>
  <c r="Y24" i="3"/>
  <c r="Y25" i="3" s="1"/>
  <c r="X24" i="3"/>
  <c r="X25" i="3" s="1"/>
  <c r="W24" i="3"/>
  <c r="W25" i="3" s="1"/>
  <c r="Q24" i="3"/>
  <c r="Q25" i="3" s="1"/>
  <c r="P24" i="3"/>
  <c r="P25" i="3" s="1"/>
  <c r="O24" i="3"/>
  <c r="O25" i="3" s="1"/>
  <c r="N24" i="3"/>
  <c r="N25" i="3" s="1"/>
  <c r="H24" i="3"/>
  <c r="H25" i="3" s="1"/>
  <c r="G24" i="3"/>
  <c r="G25" i="3" s="1"/>
  <c r="F24" i="3"/>
  <c r="F25" i="3" s="1"/>
  <c r="E24" i="3"/>
  <c r="E25" i="3" s="1"/>
  <c r="AG19" i="3"/>
  <c r="AE17" i="3"/>
  <c r="AG17" i="3" s="1"/>
  <c r="AG12" i="3"/>
  <c r="AE18" i="3" s="1"/>
  <c r="AG18" i="3" s="1"/>
  <c r="AG11" i="3"/>
  <c r="Z11" i="3"/>
  <c r="Z12" i="3" s="1"/>
  <c r="Y11" i="3"/>
  <c r="Y12" i="3" s="1"/>
  <c r="X11" i="3"/>
  <c r="X12" i="3" s="1"/>
  <c r="W11" i="3"/>
  <c r="W12" i="3" s="1"/>
  <c r="Q11" i="3"/>
  <c r="Q12" i="3" s="1"/>
  <c r="P11" i="3"/>
  <c r="P12" i="3" s="1"/>
  <c r="O11" i="3"/>
  <c r="O12" i="3" s="1"/>
  <c r="N11" i="3"/>
  <c r="N12" i="3" s="1"/>
  <c r="H11" i="3"/>
  <c r="H12" i="3" s="1"/>
  <c r="G11" i="3"/>
  <c r="G12" i="3" s="1"/>
  <c r="F11" i="3"/>
  <c r="F12" i="3" s="1"/>
  <c r="E11" i="3"/>
  <c r="C7" i="2"/>
  <c r="AG5" i="3" l="1"/>
  <c r="AE3" i="3"/>
  <c r="AH3" i="3" s="1"/>
  <c r="AG6" i="3"/>
  <c r="AE5" i="3"/>
  <c r="AE6" i="3"/>
  <c r="AH6" i="3" s="1"/>
  <c r="AE4" i="3"/>
  <c r="AH4" i="3" s="1"/>
  <c r="C25" i="3"/>
  <c r="AD38" i="3"/>
  <c r="L38" i="3"/>
  <c r="L25" i="3"/>
  <c r="E12" i="3"/>
  <c r="C12" i="4"/>
  <c r="AG3" i="4"/>
  <c r="U12" i="3"/>
  <c r="AG5" i="4"/>
  <c r="C25" i="4"/>
  <c r="U25" i="4"/>
  <c r="L12" i="3"/>
  <c r="U38" i="3"/>
  <c r="AG4" i="4"/>
  <c r="L38" i="4"/>
  <c r="U25" i="3"/>
  <c r="AG6" i="4"/>
  <c r="AF6" i="4" s="1"/>
  <c r="U38" i="4"/>
  <c r="C38" i="4"/>
  <c r="F38" i="3"/>
  <c r="C38" i="3" s="1"/>
  <c r="AE5" i="4"/>
  <c r="AE3" i="4"/>
  <c r="AG4" i="3" l="1"/>
  <c r="C12" i="3"/>
  <c r="AG3" i="3"/>
  <c r="AH11" i="3"/>
  <c r="AH12" i="3"/>
  <c r="AH5" i="3"/>
  <c r="AF5" i="4"/>
  <c r="AG7" i="4"/>
  <c r="AF3" i="4"/>
  <c r="AH3" i="4"/>
  <c r="AH11" i="4"/>
  <c r="AH5" i="4"/>
  <c r="AH12" i="4"/>
  <c r="AF4" i="4"/>
  <c r="AF6" i="3" l="1"/>
  <c r="AF4" i="3"/>
  <c r="AF3" i="3"/>
  <c r="AF5" i="3"/>
  <c r="AG7" i="3"/>
  <c r="D33" i="5"/>
  <c r="AG8" i="4"/>
  <c r="D2" i="5" l="1"/>
  <c r="AG8" i="3"/>
</calcChain>
</file>

<file path=xl/comments1.xml><?xml version="1.0" encoding="utf-8"?>
<comments xmlns="http://schemas.openxmlformats.org/spreadsheetml/2006/main">
  <authors>
    <author/>
  </authors>
  <commentList>
    <comment ref="L3" authorId="0">
      <text>
        <r>
          <rPr>
            <b/>
            <sz val="9"/>
            <color rgb="FF000000"/>
            <rFont val="Tahoma"/>
            <family val="2"/>
            <charset val="1"/>
          </rPr>
          <t>Ser sedentário significa que você não faz nada o dia todo (assiste TV e dorme o dia inteiro)</t>
        </r>
      </text>
    </comment>
    <comment ref="L4" authorId="0">
      <text>
        <r>
          <rPr>
            <b/>
            <sz val="9"/>
            <color rgb="FF000000"/>
            <rFont val="Tahoma"/>
            <family val="2"/>
            <charset val="1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>
      <text>
        <r>
          <rPr>
            <b/>
            <sz val="9"/>
            <color rgb="FF000000"/>
            <rFont val="Tahoma"/>
            <family val="2"/>
            <charset val="1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>
      <text>
        <r>
          <rPr>
            <b/>
            <sz val="9"/>
            <color rgb="FF000000"/>
            <rFont val="Tahoma"/>
            <family val="2"/>
            <charset val="1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>
      <text>
        <r>
          <rPr>
            <b/>
            <sz val="9"/>
            <color rgb="FF000000"/>
            <rFont val="Tahoma"/>
            <family val="2"/>
            <charset val="1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>
      <text>
        <r>
          <rPr>
            <b/>
            <sz val="9"/>
            <color rgb="FF000000"/>
            <rFont val="Tahoma"/>
            <family val="2"/>
            <charset val="1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<sst xmlns="http://schemas.openxmlformats.org/spreadsheetml/2006/main" count="732" uniqueCount="187">
  <si>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</si>
  <si>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</si>
  <si>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</si>
  <si>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</si>
  <si>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</si>
  <si>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</si>
  <si>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</si>
  <si>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</si>
  <si>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</si>
  <si>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</si>
  <si>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</si>
  <si>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</si>
  <si>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</si>
  <si>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</si>
  <si>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</si>
  <si>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</si>
  <si>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</si>
  <si>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</si>
  <si>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</si>
  <si>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Gasto Calórico Diário</t>
  </si>
  <si>
    <t>Fator de Atividade (FA)</t>
  </si>
  <si>
    <t>Peso</t>
  </si>
  <si>
    <t>Kilos</t>
  </si>
  <si>
    <t>Sedentário</t>
  </si>
  <si>
    <t>Altura</t>
  </si>
  <si>
    <t>Centimetros</t>
  </si>
  <si>
    <t>Super Levemente Ativo</t>
  </si>
  <si>
    <t>Idade</t>
  </si>
  <si>
    <t>Anos</t>
  </si>
  <si>
    <t>Levemente Ativo</t>
  </si>
  <si>
    <t>FA</t>
  </si>
  <si>
    <t>Coeficiente</t>
  </si>
  <si>
    <t>Moderadamente Ativo</t>
  </si>
  <si>
    <t>GCD</t>
  </si>
  <si>
    <t>Kcals</t>
  </si>
  <si>
    <t>Altamente Ativo</t>
  </si>
  <si>
    <t>Extremamente Ativo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</si>
  <si>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  <charset val="1"/>
      </rPr>
      <t>aproximado.</t>
    </r>
  </si>
  <si>
    <t>OFF</t>
  </si>
  <si>
    <t>G</t>
  </si>
  <si>
    <t>%</t>
  </si>
  <si>
    <t>Kcal</t>
  </si>
  <si>
    <t>g/kg</t>
  </si>
  <si>
    <t>Ptn (A)</t>
  </si>
  <si>
    <t>Ptn (V)</t>
  </si>
  <si>
    <t>Carb</t>
  </si>
  <si>
    <t>Fat</t>
  </si>
  <si>
    <r>
      <t xml:space="preserve">Protein </t>
    </r>
    <r>
      <rPr>
        <sz val="10"/>
        <color rgb="FF558ED5"/>
        <rFont val="Microsoft Sans Serif"/>
        <family val="2"/>
        <charset val="1"/>
      </rPr>
      <t>(A)</t>
    </r>
  </si>
  <si>
    <r>
      <t xml:space="preserve">Protein </t>
    </r>
    <r>
      <rPr>
        <sz val="10"/>
        <color rgb="FF476CA3"/>
        <rFont val="Microsoft Sans Serif"/>
        <family val="2"/>
        <charset val="1"/>
      </rPr>
      <t>(V)</t>
    </r>
  </si>
  <si>
    <t>Aveia</t>
  </si>
  <si>
    <t>50g</t>
  </si>
  <si>
    <t>Carbs</t>
  </si>
  <si>
    <t>100g</t>
  </si>
  <si>
    <t>pao frances</t>
  </si>
  <si>
    <t>Total</t>
  </si>
  <si>
    <t>kcals</t>
  </si>
  <si>
    <t>Excedente</t>
  </si>
  <si>
    <t>Protein e Carb / Kg</t>
  </si>
  <si>
    <t>(g)</t>
  </si>
  <si>
    <t>Protein(A)</t>
  </si>
  <si>
    <t>(kcal)</t>
  </si>
  <si>
    <t>Lanche</t>
  </si>
  <si>
    <t>Divisão de Macronutrientes por Refeição</t>
  </si>
  <si>
    <t>Macro</t>
  </si>
  <si>
    <t>g total</t>
  </si>
  <si>
    <t>meals</t>
  </si>
  <si>
    <t>g/meal</t>
  </si>
  <si>
    <t>40g</t>
  </si>
  <si>
    <t>Whey</t>
  </si>
  <si>
    <t>Malto</t>
  </si>
  <si>
    <t>Dext</t>
  </si>
  <si>
    <t>5g</t>
  </si>
  <si>
    <t>Crea</t>
  </si>
  <si>
    <t>Meal 00</t>
  </si>
  <si>
    <t>---</t>
  </si>
  <si>
    <t>ON</t>
  </si>
  <si>
    <t>Protein</t>
  </si>
  <si>
    <t>Suple</t>
  </si>
  <si>
    <t>Arroz Parboilisado   [Cru]</t>
  </si>
  <si>
    <t>Peito de Frango [Cru]</t>
  </si>
  <si>
    <t>Azeite de Oliva Extra Virgem (ml)</t>
  </si>
  <si>
    <t>Whey Glanbia - Avonlac282</t>
  </si>
  <si>
    <t>Prot</t>
  </si>
  <si>
    <t>Sat</t>
  </si>
  <si>
    <t>Mono</t>
  </si>
  <si>
    <t>Poli</t>
  </si>
  <si>
    <t>BCAA</t>
  </si>
  <si>
    <t>Leuc</t>
  </si>
  <si>
    <t>Iso</t>
  </si>
  <si>
    <t>Val</t>
  </si>
  <si>
    <t>Gluta</t>
  </si>
  <si>
    <t>Macarrao Caseiro - Dona Benta [Cru]</t>
  </si>
  <si>
    <t>Peito de Frango [Cozido]</t>
  </si>
  <si>
    <t>Oleo de Coco Extra Virgem (ml)</t>
  </si>
  <si>
    <t>Albumina Salto's</t>
  </si>
  <si>
    <t>Farinha de Aveia</t>
  </si>
  <si>
    <t>Patinho [Cru]</t>
  </si>
  <si>
    <t>Castanha do Brasil/Para</t>
  </si>
  <si>
    <t>Whey Glanbia - Provon292</t>
  </si>
  <si>
    <t>Aveia - Flocos, Crua</t>
  </si>
  <si>
    <t>Contra File [Cru]</t>
  </si>
  <si>
    <t>Amendoim - Grao Cru</t>
  </si>
  <si>
    <t>Iogurte Desnatado Smoothie</t>
  </si>
  <si>
    <t>Ovo (1 Ovo Inteiro = 50g)</t>
  </si>
  <si>
    <t>Clara de Ovo (1 Clara de Ovo = 33g)</t>
  </si>
  <si>
    <t>Alimento</t>
  </si>
  <si>
    <t>IG</t>
  </si>
  <si>
    <t>VB</t>
  </si>
  <si>
    <t>Suplemento</t>
  </si>
  <si>
    <t>Glicose</t>
  </si>
  <si>
    <t>Arroz integral</t>
  </si>
  <si>
    <t>Iogurte c/ Sacarose</t>
  </si>
  <si>
    <t>Ovo (Inteiro)</t>
  </si>
  <si>
    <t>Whey Protein Isolate</t>
  </si>
  <si>
    <t>Dextrose</t>
  </si>
  <si>
    <t>Pipoca</t>
  </si>
  <si>
    <t>Leite Desnatado</t>
  </si>
  <si>
    <t>Clara do Ovo (Albumina)</t>
  </si>
  <si>
    <t>Whey Protein Concentrate</t>
  </si>
  <si>
    <t>Maltodextrina</t>
  </si>
  <si>
    <t>Feijão Manteiga</t>
  </si>
  <si>
    <t>Frango / Peru</t>
  </si>
  <si>
    <t>Albumina</t>
  </si>
  <si>
    <t>Batata cozida</t>
  </si>
  <si>
    <t>Batata Doce</t>
  </si>
  <si>
    <t>Leite integral</t>
  </si>
  <si>
    <t>Peixe</t>
  </si>
  <si>
    <t>Casein (Calcium Caseinate</t>
  </si>
  <si>
    <t>Corn Flakes</t>
  </si>
  <si>
    <t>Kiwi</t>
  </si>
  <si>
    <t>Lentilhas</t>
  </si>
  <si>
    <t>Carne Vermelha (Magra)</t>
  </si>
  <si>
    <t>Soy</t>
  </si>
  <si>
    <t>Tapioca</t>
  </si>
  <si>
    <t>Suco de laranja</t>
  </si>
  <si>
    <t>Frutose</t>
  </si>
  <si>
    <t>Leite de Vaca</t>
  </si>
  <si>
    <t>Batata frita</t>
  </si>
  <si>
    <t>Inhame</t>
  </si>
  <si>
    <t>Iogurte s/ Sacarose</t>
  </si>
  <si>
    <t>Trigo cozido</t>
  </si>
  <si>
    <t>Feijão cozido</t>
  </si>
  <si>
    <t>Feijão de soja</t>
  </si>
  <si>
    <t>Mel</t>
  </si>
  <si>
    <t>Arroz parboilizado</t>
  </si>
  <si>
    <t>Amendoim</t>
  </si>
  <si>
    <t>Pão branco</t>
  </si>
  <si>
    <t>Ervilhas</t>
  </si>
  <si>
    <t>Crackers</t>
  </si>
  <si>
    <t>Lactose</t>
  </si>
  <si>
    <t>Farinha de trigo</t>
  </si>
  <si>
    <t>Laranja</t>
  </si>
  <si>
    <t>Milho</t>
  </si>
  <si>
    <t>All Bran</t>
  </si>
  <si>
    <t>Cuscus</t>
  </si>
  <si>
    <t>Spaguete</t>
  </si>
  <si>
    <t>Biscoitos</t>
  </si>
  <si>
    <t>Pêra</t>
  </si>
  <si>
    <t>Bolos</t>
  </si>
  <si>
    <t>Sopa de tomate</t>
  </si>
  <si>
    <t>Mingau de aveia</t>
  </si>
  <si>
    <t>Maçã</t>
  </si>
  <si>
    <t>Sacarose</t>
  </si>
  <si>
    <t>Sorvete</t>
  </si>
  <si>
    <t>Chocolate</t>
  </si>
  <si>
    <t>Banana</t>
  </si>
  <si>
    <t>Arroz branco</t>
  </si>
  <si>
    <t>Musli</t>
  </si>
  <si>
    <t>Manga</t>
  </si>
  <si>
    <t>peito de frango</t>
  </si>
  <si>
    <t>300g</t>
  </si>
  <si>
    <t>Leite desnatado</t>
  </si>
  <si>
    <t>Pre treino</t>
  </si>
  <si>
    <t>Pos treino</t>
  </si>
  <si>
    <t>300mll</t>
  </si>
  <si>
    <t>200g</t>
  </si>
  <si>
    <t>Batata</t>
  </si>
  <si>
    <t>claras</t>
  </si>
  <si>
    <t>ovo inteiro</t>
  </si>
  <si>
    <t>arroz branco</t>
  </si>
  <si>
    <t>feijao</t>
  </si>
  <si>
    <t xml:space="preserve">150g </t>
  </si>
  <si>
    <t>colher de azeite</t>
  </si>
  <si>
    <t>salada avontade</t>
  </si>
  <si>
    <t>Bcaa</t>
  </si>
  <si>
    <t>pao de forma</t>
  </si>
  <si>
    <t>presunto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</si>
</sst>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_-* #,##0.00_-;\-* #,##0.00_-;_-* \-??_-;_-@_-"/>
    <numFmt numFmtId="166" formatCode="_-* #,##0_-;\-* #,##0_-;_-* \-??_-;_-@_-"/>
    <numFmt numFmtId="167" formatCode="_-* #,##0_-;\-* #,##0_-;_-* \-???_-;_-@_-"/>
    <numFmt numFmtId="168" formatCode="_-&quot;R$ &quot;* #,##0.00_-;&quot;-R$ &quot;* #,##0.00_-;_-&quot;R$ &quot;* \-??_-;_-@_-"/>
  </numFmts>
  <fonts count="111" x14ac:knownFonts="1">
    <font>
      <sz val="11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C00000"/>
      <name val="Calibri"/>
      <family val="2"/>
      <charset val="1"/>
    </font>
    <font>
      <sz val="10"/>
      <color rgb="FF000000"/>
      <name val="Microsoft Sans Serif"/>
      <family val="2"/>
      <charset val="1"/>
    </font>
    <font>
      <b/>
      <sz val="10"/>
      <color rgb="FFC00000"/>
      <name val="Microsoft Sans Serif"/>
      <family val="2"/>
      <charset val="1"/>
    </font>
    <font>
      <sz val="10"/>
      <color rgb="FFFFFFFF"/>
      <name val="Microsoft Sans Serif"/>
      <family val="2"/>
      <charset val="1"/>
    </font>
    <font>
      <sz val="8"/>
      <color rgb="FFC3D69B"/>
      <name val="Microsoft Sans Serif"/>
      <family val="2"/>
      <charset val="1"/>
    </font>
    <font>
      <sz val="8"/>
      <color rgb="FF953735"/>
      <name val="Microsoft Sans Serif"/>
      <family val="2"/>
      <charset val="1"/>
    </font>
    <font>
      <sz val="10"/>
      <color rgb="FFC00000"/>
      <name val="Microsoft Sans Serif"/>
      <family val="2"/>
      <charset val="1"/>
    </font>
    <font>
      <sz val="8"/>
      <color rgb="FFC00000"/>
      <name val="Microsoft Sans Serif"/>
      <family val="2"/>
      <charset val="1"/>
    </font>
    <font>
      <b/>
      <sz val="8"/>
      <color rgb="FFC00000"/>
      <name val="Microsoft Sans Serif"/>
      <family val="2"/>
      <charset val="1"/>
    </font>
    <font>
      <b/>
      <sz val="8"/>
      <color rgb="FFFFFFFF"/>
      <name val="Microsoft Sans Serif"/>
      <family val="2"/>
      <charset val="1"/>
    </font>
    <font>
      <b/>
      <sz val="10"/>
      <color rgb="FF77933C"/>
      <name val="Calibri"/>
      <family val="2"/>
      <charset val="1"/>
    </font>
    <font>
      <sz val="10"/>
      <color rgb="FFFFFFFF"/>
      <name val="Calibri"/>
      <family val="2"/>
      <charset val="1"/>
    </font>
    <font>
      <b/>
      <sz val="11"/>
      <color rgb="FF77933C"/>
      <name val="Calibri"/>
      <family val="2"/>
      <charset val="1"/>
    </font>
    <font>
      <b/>
      <sz val="10"/>
      <color rgb="FFFFFFFF"/>
      <name val="Microsoft Sans Serif"/>
      <family val="2"/>
      <charset val="1"/>
    </font>
    <font>
      <sz val="10"/>
      <color rgb="FF953735"/>
      <name val="Microsoft Sans Serif"/>
      <family val="2"/>
      <charset val="1"/>
    </font>
    <font>
      <b/>
      <sz val="10"/>
      <color rgb="FFFFFFFF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0"/>
      <color rgb="FFC6D9F1"/>
      <name val="Calibri"/>
      <family val="2"/>
      <charset val="1"/>
    </font>
    <font>
      <sz val="10"/>
      <color rgb="FFC6D9F1"/>
      <name val="Calibri"/>
      <family val="2"/>
      <charset val="1"/>
    </font>
    <font>
      <b/>
      <sz val="10"/>
      <color rgb="FFE6B9B8"/>
      <name val="Microsoft Sans Serif"/>
      <family val="2"/>
      <charset val="1"/>
    </font>
    <font>
      <sz val="10"/>
      <color rgb="FFE6B9B8"/>
      <name val="Microsoft Sans Serif"/>
      <family val="2"/>
      <charset val="1"/>
    </font>
    <font>
      <b/>
      <sz val="10"/>
      <color rgb="FFC3D69B"/>
      <name val="Calibri"/>
      <family val="2"/>
      <charset val="1"/>
    </font>
    <font>
      <sz val="10"/>
      <color rgb="FFC3D69B"/>
      <name val="Calibri"/>
      <family val="2"/>
      <charset val="1"/>
    </font>
    <font>
      <u/>
      <sz val="10"/>
      <color rgb="FFC00000"/>
      <name val="Microsoft Sans Serif"/>
      <family val="2"/>
      <charset val="1"/>
    </font>
    <font>
      <b/>
      <sz val="9"/>
      <color rgb="FF000000"/>
      <name val="Tahoma"/>
      <family val="2"/>
      <charset val="1"/>
    </font>
    <font>
      <b/>
      <sz val="10"/>
      <color rgb="FF000000"/>
      <name val="Microsoft Sans Serif"/>
      <family val="2"/>
      <charset val="1"/>
    </font>
    <font>
      <b/>
      <sz val="10"/>
      <color rgb="FFFF0000"/>
      <name val="Microsoft Sans Serif"/>
      <family val="2"/>
      <charset val="1"/>
    </font>
    <font>
      <sz val="8"/>
      <color rgb="FF558ED5"/>
      <name val="Microsoft Sans Serif"/>
      <family val="2"/>
      <charset val="1"/>
    </font>
    <font>
      <sz val="8"/>
      <color rgb="FF476CA3"/>
      <name val="Microsoft Sans Serif"/>
      <family val="2"/>
      <charset val="1"/>
    </font>
    <font>
      <sz val="10"/>
      <color rgb="FFFF0000"/>
      <name val="Microsoft Sans Serif"/>
      <family val="2"/>
      <charset val="1"/>
    </font>
    <font>
      <b/>
      <sz val="10"/>
      <color rgb="FFC3D69B"/>
      <name val="Microsoft Sans Serif"/>
      <family val="2"/>
      <charset val="1"/>
    </font>
    <font>
      <sz val="8"/>
      <color rgb="FFFFFFFF"/>
      <name val="Microsoft Sans Serif"/>
      <family val="2"/>
      <charset val="1"/>
    </font>
    <font>
      <b/>
      <sz val="10"/>
      <color rgb="FF558ED5"/>
      <name val="Microsoft Sans Serif"/>
      <family val="2"/>
      <charset val="1"/>
    </font>
    <font>
      <sz val="10"/>
      <color rgb="FF558ED5"/>
      <name val="Microsoft Sans Serif"/>
      <family val="2"/>
      <charset val="1"/>
    </font>
    <font>
      <sz val="10"/>
      <color rgb="FFC3D69B"/>
      <name val="Microsoft Sans Serif"/>
      <family val="2"/>
      <charset val="1"/>
    </font>
    <font>
      <sz val="10"/>
      <color rgb="FF476CA3"/>
      <name val="Microsoft Sans Serif"/>
      <family val="2"/>
      <charset val="1"/>
    </font>
    <font>
      <b/>
      <sz val="10"/>
      <color rgb="FF476CA3"/>
      <name val="Microsoft Sans Serif"/>
      <family val="2"/>
      <charset val="1"/>
    </font>
    <font>
      <b/>
      <sz val="10"/>
      <color rgb="FF953735"/>
      <name val="Microsoft Sans Serif"/>
      <family val="2"/>
      <charset val="1"/>
    </font>
    <font>
      <u/>
      <sz val="10"/>
      <color rgb="FFC3D69B"/>
      <name val="Microsoft Sans Serif"/>
      <family val="2"/>
      <charset val="1"/>
    </font>
    <font>
      <sz val="10"/>
      <color rgb="FFD99694"/>
      <name val="Microsoft Sans Serif"/>
      <family val="2"/>
      <charset val="1"/>
    </font>
    <font>
      <b/>
      <sz val="10"/>
      <color rgb="FFD99694"/>
      <name val="Microsoft Sans Serif"/>
      <family val="2"/>
      <charset val="1"/>
    </font>
    <font>
      <b/>
      <sz val="9"/>
      <color rgb="FFFFFFFF"/>
      <name val="Microsoft Sans Serif"/>
      <family val="2"/>
      <charset val="1"/>
    </font>
    <font>
      <b/>
      <sz val="10"/>
      <color rgb="FF558ED5"/>
      <name val="Calibri"/>
      <family val="2"/>
      <charset val="1"/>
    </font>
    <font>
      <sz val="10"/>
      <color rgb="FF558ED5"/>
      <name val="Calibri"/>
      <family val="2"/>
      <charset val="1"/>
    </font>
    <font>
      <sz val="10"/>
      <color rgb="FFA6A6A6"/>
      <name val="Microsoft Sans Serif"/>
      <family val="2"/>
      <charset val="1"/>
    </font>
    <font>
      <sz val="10"/>
      <color rgb="FFE46C0A"/>
      <name val="Microsoft Sans Serif"/>
      <family val="2"/>
      <charset val="1"/>
    </font>
    <font>
      <sz val="10"/>
      <color rgb="FF808080"/>
      <name val="Microsoft Sans Serif"/>
      <family val="2"/>
      <charset val="1"/>
    </font>
    <font>
      <sz val="10"/>
      <color rgb="FF7F7F7F"/>
      <name val="Calibri"/>
      <family val="2"/>
      <charset val="1"/>
    </font>
    <font>
      <sz val="10"/>
      <color rgb="FF7F7F7F"/>
      <name val="Microsoft Sans Serif"/>
      <family val="2"/>
      <charset val="1"/>
    </font>
    <font>
      <b/>
      <sz val="10"/>
      <color rgb="FF953735"/>
      <name val="Calibri"/>
      <family val="2"/>
      <charset val="1"/>
    </font>
    <font>
      <sz val="10"/>
      <color rgb="FF953735"/>
      <name val="Calibri"/>
      <family val="2"/>
      <charset val="1"/>
    </font>
    <font>
      <u/>
      <sz val="10"/>
      <color rgb="FFFFFFFF"/>
      <name val="Microsoft Sans Serif"/>
      <family val="2"/>
      <charset val="1"/>
    </font>
    <font>
      <u/>
      <sz val="10"/>
      <color rgb="FF558ED5"/>
      <name val="Microsoft Sans Serif"/>
      <family val="2"/>
      <charset val="1"/>
    </font>
    <font>
      <i/>
      <sz val="10"/>
      <name val="Microsoft Sans Serif"/>
      <family val="2"/>
      <charset val="1"/>
    </font>
    <font>
      <b/>
      <sz val="11"/>
      <color rgb="FF000000"/>
      <name val="Calibri"/>
      <family val="2"/>
      <charset val="1"/>
    </font>
    <font>
      <b/>
      <sz val="14"/>
      <color rgb="FFC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0"/>
      <color rgb="FFC00000"/>
      <name val="Calibri"/>
      <family val="2"/>
      <charset val="1"/>
    </font>
    <font>
      <b/>
      <sz val="12"/>
      <color rgb="FFC00000"/>
      <name val="Calibri"/>
      <family val="2"/>
      <charset val="1"/>
    </font>
    <font>
      <sz val="10"/>
      <color rgb="FFC00000"/>
      <name val="Calibri"/>
      <family val="2"/>
      <charset val="1"/>
    </font>
    <font>
      <sz val="9"/>
      <color rgb="FF000000"/>
      <name val="Calibri"/>
      <family val="2"/>
      <charset val="1"/>
    </font>
    <font>
      <b/>
      <sz val="14"/>
      <color rgb="FF77933C"/>
      <name val="Calibri"/>
      <family val="2"/>
      <charset val="1"/>
    </font>
    <font>
      <sz val="10"/>
      <color rgb="FF77933C"/>
      <name val="Calibri"/>
      <family val="2"/>
      <charset val="1"/>
    </font>
    <font>
      <sz val="11"/>
      <color rgb="FF77933C"/>
      <name val="Calibri"/>
      <family val="2"/>
      <charset val="1"/>
    </font>
    <font>
      <sz val="9"/>
      <color rgb="FF77933C"/>
      <name val="Calibri"/>
      <family val="2"/>
      <charset val="1"/>
    </font>
    <font>
      <b/>
      <sz val="20"/>
      <color rgb="FF214200"/>
      <name val="Calibri"/>
      <family val="2"/>
      <charset val="1"/>
    </font>
    <font>
      <b/>
      <sz val="20"/>
      <color rgb="FF313F55"/>
      <name val="Calibri"/>
      <family val="2"/>
      <charset val="1"/>
    </font>
    <font>
      <sz val="11"/>
      <color rgb="FF313F55"/>
      <name val="Calibri"/>
      <family val="2"/>
      <charset val="1"/>
    </font>
    <font>
      <b/>
      <sz val="20"/>
      <color rgb="FF563030"/>
      <name val="Calibri"/>
      <family val="2"/>
      <charset val="1"/>
    </font>
    <font>
      <b/>
      <sz val="20"/>
      <color rgb="FF948A54"/>
      <name val="Calibri"/>
      <family val="2"/>
      <charset val="1"/>
    </font>
    <font>
      <sz val="11"/>
      <color rgb="FF92D050"/>
      <name val="Calibri"/>
      <family val="2"/>
      <charset val="1"/>
    </font>
    <font>
      <sz val="11"/>
      <color rgb="FFB9CDE5"/>
      <name val="Calibri"/>
      <family val="2"/>
      <charset val="1"/>
    </font>
    <font>
      <i/>
      <sz val="11"/>
      <color rgb="FFFFFFFF"/>
      <name val="Calibri"/>
      <family val="2"/>
      <charset val="1"/>
    </font>
    <font>
      <b/>
      <sz val="11"/>
      <color rgb="FF558ED5"/>
      <name val="Calibri"/>
      <family val="2"/>
      <charset val="1"/>
    </font>
    <font>
      <b/>
      <sz val="11"/>
      <color rgb="FFC3D69B"/>
      <name val="Calibri"/>
      <family val="2"/>
      <charset val="1"/>
    </font>
    <font>
      <b/>
      <sz val="11"/>
      <color rgb="FFD99694"/>
      <name val="Calibri"/>
      <family val="2"/>
      <charset val="1"/>
    </font>
    <font>
      <sz val="8"/>
      <color rgb="FFD99694"/>
      <name val="Calibri"/>
      <family val="2"/>
      <charset val="1"/>
    </font>
    <font>
      <b/>
      <sz val="11"/>
      <color rgb="FF948A54"/>
      <name val="Calibri"/>
      <family val="2"/>
      <charset val="1"/>
    </font>
    <font>
      <sz val="9"/>
      <color rgb="FF948A54"/>
      <name val="Calibri"/>
      <family val="2"/>
      <charset val="1"/>
    </font>
    <font>
      <b/>
      <sz val="11"/>
      <color rgb="FFBFBFBF"/>
      <name val="Calibri"/>
      <family val="2"/>
      <charset val="1"/>
    </font>
    <font>
      <sz val="8"/>
      <color rgb="FF8EB4E3"/>
      <name val="Calibri"/>
      <family val="2"/>
      <charset val="1"/>
    </font>
    <font>
      <sz val="8"/>
      <color rgb="FFD7E4BD"/>
      <name val="Calibri"/>
      <family val="2"/>
      <charset val="1"/>
    </font>
    <font>
      <sz val="8"/>
      <color rgb="FFE6B9B8"/>
      <name val="Calibri"/>
      <family val="2"/>
      <charset val="1"/>
    </font>
    <font>
      <b/>
      <sz val="11"/>
      <color rgb="FF4F6228"/>
      <name val="Calibri"/>
      <family val="2"/>
      <charset val="1"/>
    </font>
    <font>
      <sz val="8"/>
      <color rgb="FF948A54"/>
      <name val="Calibri"/>
      <family val="2"/>
      <charset val="1"/>
    </font>
    <font>
      <sz val="8"/>
      <color rgb="FFD9D9D9"/>
      <name val="Calibri"/>
      <family val="2"/>
      <charset val="1"/>
    </font>
    <font>
      <sz val="8"/>
      <color rgb="FF17375E"/>
      <name val="Calibri"/>
      <family val="2"/>
      <charset val="1"/>
    </font>
    <font>
      <sz val="8"/>
      <color rgb="FF4F6228"/>
      <name val="Calibri"/>
      <family val="2"/>
      <charset val="1"/>
    </font>
    <font>
      <sz val="8"/>
      <color rgb="FF632523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1"/>
      <color rgb="FF17375E"/>
      <name val="Calibri"/>
      <family val="2"/>
      <charset val="1"/>
    </font>
    <font>
      <b/>
      <sz val="11"/>
      <color rgb="FF632523"/>
      <name val="Calibri"/>
      <family val="2"/>
      <charset val="1"/>
    </font>
    <font>
      <b/>
      <sz val="8"/>
      <color rgb="FF632523"/>
      <name val="Calibri"/>
      <family val="2"/>
      <charset val="1"/>
    </font>
    <font>
      <sz val="11"/>
      <color rgb="FF4F6228"/>
      <name val="Calibri"/>
      <family val="2"/>
      <charset val="1"/>
    </font>
    <font>
      <sz val="9"/>
      <name val="Calibri"/>
      <family val="2"/>
      <charset val="1"/>
    </font>
    <font>
      <b/>
      <sz val="11"/>
      <name val="Calibri"/>
      <family val="2"/>
      <charset val="1"/>
    </font>
    <font>
      <b/>
      <sz val="11"/>
      <color rgb="FF10243E"/>
      <name val="Calibri"/>
      <family val="2"/>
      <charset val="1"/>
    </font>
    <font>
      <sz val="11"/>
      <color rgb="FF10243E"/>
      <name val="Calibri"/>
      <family val="2"/>
      <charset val="1"/>
    </font>
    <font>
      <sz val="11"/>
      <color rgb="FF632523"/>
      <name val="Calibri"/>
      <family val="2"/>
      <charset val="1"/>
    </font>
    <font>
      <sz val="11"/>
      <color rgb="FFD99694"/>
      <name val="Calibri"/>
      <family val="2"/>
      <charset val="1"/>
    </font>
    <font>
      <b/>
      <sz val="11"/>
      <color rgb="FFC00000"/>
      <name val="Calibri"/>
      <family val="2"/>
      <charset val="1"/>
    </font>
    <font>
      <sz val="11"/>
      <color rgb="FFFCD5B5"/>
      <name val="Calibri"/>
      <family val="2"/>
      <charset val="1"/>
    </font>
    <font>
      <b/>
      <sz val="11"/>
      <color rgb="FF984807"/>
      <name val="Calibri"/>
      <family val="2"/>
      <charset val="1"/>
    </font>
    <font>
      <sz val="11"/>
      <color rgb="FFD7E4BD"/>
      <name val="Calibri"/>
      <family val="2"/>
      <charset val="1"/>
    </font>
    <font>
      <b/>
      <sz val="11"/>
      <color rgb="FFE46C0A"/>
      <name val="Calibri"/>
      <family val="2"/>
      <charset val="1"/>
    </font>
    <font>
      <sz val="11"/>
      <color rgb="FFFAC090"/>
      <name val="Calibri"/>
      <family val="2"/>
      <charset val="1"/>
    </font>
    <font>
      <sz val="11"/>
      <color rgb="FF000000"/>
      <name val="Calibri"/>
      <family val="2"/>
      <charset val="1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10243E"/>
      </patternFill>
    </fill>
    <fill>
      <patternFill patternType="solid">
        <fgColor rgb="FF262626"/>
        <bgColor rgb="FF343434"/>
      </patternFill>
    </fill>
    <fill>
      <patternFill patternType="solid">
        <fgColor rgb="FF595959"/>
        <bgColor rgb="FF5A5534"/>
      </patternFill>
    </fill>
    <fill>
      <patternFill patternType="solid">
        <fgColor rgb="FF404040"/>
        <bgColor rgb="FF313F55"/>
      </patternFill>
    </fill>
    <fill>
      <patternFill patternType="solid">
        <fgColor rgb="FF343434"/>
        <bgColor rgb="FF404040"/>
      </patternFill>
    </fill>
    <fill>
      <patternFill patternType="solid">
        <fgColor rgb="FF395535"/>
        <bgColor rgb="FF4F6228"/>
      </patternFill>
    </fill>
    <fill>
      <patternFill patternType="solid">
        <fgColor rgb="FF313F55"/>
        <bgColor rgb="FF404040"/>
      </patternFill>
    </fill>
    <fill>
      <patternFill patternType="solid">
        <fgColor rgb="FF563030"/>
        <bgColor rgb="FF632523"/>
      </patternFill>
    </fill>
    <fill>
      <patternFill patternType="solid">
        <fgColor rgb="FF5A5534"/>
        <bgColor rgb="FF4F6228"/>
      </patternFill>
    </fill>
    <fill>
      <patternFill patternType="solid">
        <fgColor rgb="FFC6D9F1"/>
        <bgColor rgb="FFB9CDE5"/>
      </patternFill>
    </fill>
    <fill>
      <patternFill patternType="solid">
        <fgColor rgb="FFEBF1DE"/>
        <bgColor rgb="FFD7E4BD"/>
      </patternFill>
    </fill>
    <fill>
      <patternFill patternType="solid">
        <fgColor rgb="FFE6B9B8"/>
        <bgColor rgb="FFFAC090"/>
      </patternFill>
    </fill>
    <fill>
      <patternFill patternType="solid">
        <fgColor rgb="FF948A54"/>
        <bgColor rgb="FF77933C"/>
      </patternFill>
    </fill>
    <fill>
      <patternFill patternType="solid">
        <fgColor rgb="FFD9D9D9"/>
        <bgColor rgb="FFD7E4BD"/>
      </patternFill>
    </fill>
    <fill>
      <patternFill patternType="solid">
        <fgColor rgb="FF953735"/>
        <bgColor rgb="FF984807"/>
      </patternFill>
    </fill>
    <fill>
      <patternFill patternType="solid">
        <fgColor rgb="FF984807"/>
        <bgColor rgb="FF953735"/>
      </patternFill>
    </fill>
    <fill>
      <patternFill patternType="solid">
        <fgColor rgb="FF4F6228"/>
        <bgColor rgb="FF5A5534"/>
      </patternFill>
    </fill>
    <fill>
      <patternFill patternType="solid">
        <fgColor rgb="FF376092"/>
        <bgColor rgb="FF476CA3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5" fontId="110" fillId="0" borderId="0"/>
    <xf numFmtId="168" fontId="110" fillId="0" borderId="0"/>
  </cellStyleXfs>
  <cellXfs count="333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3" fillId="2" borderId="0" xfId="0" applyFont="1" applyFill="1" applyAlignment="1">
      <alignment textRotation="255"/>
    </xf>
    <xf numFmtId="0" fontId="0" fillId="0" borderId="0" xfId="0" applyFont="1"/>
    <xf numFmtId="0" fontId="3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0" borderId="0" xfId="0" applyFont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164" fontId="12" fillId="3" borderId="0" xfId="0" applyNumberFormat="1" applyFont="1" applyFill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center"/>
    </xf>
    <xf numFmtId="20" fontId="16" fillId="2" borderId="0" xfId="0" applyNumberFormat="1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left" vertical="center"/>
    </xf>
    <xf numFmtId="0" fontId="17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left" vertical="center"/>
    </xf>
    <xf numFmtId="164" fontId="16" fillId="2" borderId="0" xfId="0" applyNumberFormat="1" applyFont="1" applyFill="1" applyAlignment="1">
      <alignment horizontal="center" vertical="center"/>
    </xf>
    <xf numFmtId="164" fontId="16" fillId="3" borderId="0" xfId="0" applyNumberFormat="1" applyFont="1" applyFill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" fontId="19" fillId="0" borderId="0" xfId="0" applyNumberFormat="1" applyFont="1"/>
    <xf numFmtId="0" fontId="16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2" fontId="22" fillId="0" borderId="0" xfId="0" applyNumberFormat="1" applyFont="1"/>
    <xf numFmtId="0" fontId="22" fillId="0" borderId="0" xfId="0" applyFont="1"/>
    <xf numFmtId="0" fontId="23" fillId="3" borderId="0" xfId="0" applyFont="1" applyFill="1" applyAlignment="1">
      <alignment horizontal="center" vertical="center"/>
    </xf>
    <xf numFmtId="1" fontId="23" fillId="3" borderId="0" xfId="0" applyNumberFormat="1" applyFont="1" applyFill="1" applyAlignment="1">
      <alignment horizontal="center" vertical="center"/>
    </xf>
    <xf numFmtId="0" fontId="24" fillId="3" borderId="0" xfId="0" applyFont="1" applyFill="1" applyAlignment="1">
      <alignment horizontal="left" vertical="center"/>
    </xf>
    <xf numFmtId="0" fontId="17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25" fillId="0" borderId="0" xfId="0" applyFont="1" applyAlignment="1">
      <alignment horizontal="center"/>
    </xf>
    <xf numFmtId="2" fontId="26" fillId="0" borderId="0" xfId="0" applyNumberFormat="1" applyFont="1"/>
    <xf numFmtId="0" fontId="26" fillId="0" borderId="0" xfId="0" applyFont="1"/>
    <xf numFmtId="0" fontId="9" fillId="3" borderId="0" xfId="0" applyFont="1" applyFill="1" applyAlignment="1">
      <alignment horizontal="left" vertical="center"/>
    </xf>
    <xf numFmtId="0" fontId="29" fillId="3" borderId="0" xfId="0" applyFont="1" applyFill="1" applyAlignment="1">
      <alignment vertical="center"/>
    </xf>
    <xf numFmtId="0" fontId="4" fillId="3" borderId="0" xfId="0" applyFont="1" applyFill="1"/>
    <xf numFmtId="20" fontId="16" fillId="3" borderId="0" xfId="0" applyNumberFormat="1" applyFont="1" applyFill="1" applyAlignment="1">
      <alignment horizontal="center" vertical="center"/>
    </xf>
    <xf numFmtId="0" fontId="30" fillId="3" borderId="0" xfId="0" applyFont="1" applyFill="1" applyAlignment="1">
      <alignment horizontal="center"/>
    </xf>
    <xf numFmtId="0" fontId="31" fillId="3" borderId="0" xfId="0" applyFont="1" applyFill="1" applyAlignment="1">
      <alignment horizontal="center" vertical="center"/>
    </xf>
    <xf numFmtId="0" fontId="32" fillId="3" borderId="0" xfId="0" applyFont="1" applyFill="1" applyAlignment="1">
      <alignment horizontal="center" vertical="center"/>
    </xf>
    <xf numFmtId="0" fontId="6" fillId="3" borderId="0" xfId="0" applyFont="1" applyFill="1"/>
    <xf numFmtId="0" fontId="33" fillId="3" borderId="0" xfId="0" applyFont="1" applyFill="1" applyAlignment="1">
      <alignment horizontal="center"/>
    </xf>
    <xf numFmtId="0" fontId="16" fillId="3" borderId="0" xfId="0" applyFont="1" applyFill="1" applyAlignment="1">
      <alignment vertical="center"/>
    </xf>
    <xf numFmtId="0" fontId="29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34" fillId="3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" fillId="0" borderId="0" xfId="0" applyFont="1"/>
    <xf numFmtId="0" fontId="4" fillId="2" borderId="0" xfId="0" applyFont="1" applyFill="1"/>
    <xf numFmtId="0" fontId="6" fillId="2" borderId="0" xfId="0" applyFont="1" applyFill="1" applyAlignment="1">
      <alignment horizontal="center"/>
    </xf>
    <xf numFmtId="0" fontId="3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16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9" fillId="2" borderId="0" xfId="0" applyFont="1" applyFill="1" applyAlignment="1">
      <alignment vertical="center"/>
    </xf>
    <xf numFmtId="0" fontId="31" fillId="2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36" fillId="5" borderId="0" xfId="0" applyFont="1" applyFill="1" applyAlignment="1">
      <alignment horizontal="right" vertical="center"/>
    </xf>
    <xf numFmtId="0" fontId="37" fillId="5" borderId="0" xfId="0" applyFont="1" applyFill="1" applyAlignment="1">
      <alignment horizontal="right" vertical="center"/>
    </xf>
    <xf numFmtId="166" fontId="37" fillId="5" borderId="0" xfId="1" applyNumberFormat="1" applyFont="1" applyFill="1" applyBorder="1" applyAlignment="1" applyProtection="1">
      <alignment horizontal="right" vertical="center"/>
    </xf>
    <xf numFmtId="1" fontId="37" fillId="5" borderId="0" xfId="0" applyNumberFormat="1" applyFont="1" applyFill="1" applyAlignment="1">
      <alignment horizontal="right" vertical="center"/>
    </xf>
    <xf numFmtId="164" fontId="37" fillId="5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right" vertical="center"/>
    </xf>
    <xf numFmtId="1" fontId="37" fillId="0" borderId="0" xfId="0" applyNumberFormat="1" applyFont="1" applyAlignment="1">
      <alignment horizontal="center" vertical="center"/>
    </xf>
    <xf numFmtId="1" fontId="38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5" borderId="0" xfId="0" applyFont="1" applyFill="1" applyAlignment="1">
      <alignment horizontal="left" vertical="center"/>
    </xf>
    <xf numFmtId="0" fontId="6" fillId="5" borderId="0" xfId="0" applyFont="1" applyFill="1" applyAlignment="1">
      <alignment vertical="center"/>
    </xf>
    <xf numFmtId="0" fontId="37" fillId="6" borderId="0" xfId="0" applyFont="1" applyFill="1" applyAlignment="1">
      <alignment horizontal="center" vertical="center"/>
    </xf>
    <xf numFmtId="0" fontId="39" fillId="5" borderId="0" xfId="0" applyFont="1" applyFill="1" applyAlignment="1">
      <alignment horizontal="center" vertical="center"/>
    </xf>
    <xf numFmtId="0" fontId="38" fillId="6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right" vertical="center"/>
    </xf>
    <xf numFmtId="0" fontId="40" fillId="5" borderId="0" xfId="0" applyFont="1" applyFill="1" applyAlignment="1">
      <alignment horizontal="right" vertical="center"/>
    </xf>
    <xf numFmtId="0" fontId="39" fillId="5" borderId="0" xfId="0" applyFont="1" applyFill="1" applyAlignment="1">
      <alignment horizontal="right" vertical="center"/>
    </xf>
    <xf numFmtId="166" fontId="39" fillId="5" borderId="0" xfId="1" applyNumberFormat="1" applyFont="1" applyFill="1" applyBorder="1" applyAlignment="1" applyProtection="1">
      <alignment horizontal="right" vertical="center"/>
    </xf>
    <xf numFmtId="1" fontId="39" fillId="5" borderId="0" xfId="0" applyNumberFormat="1" applyFont="1" applyFill="1" applyAlignment="1">
      <alignment horizontal="right" vertical="center"/>
    </xf>
    <xf numFmtId="164" fontId="39" fillId="5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34" fillId="5" borderId="0" xfId="0" applyFont="1" applyFill="1" applyAlignment="1">
      <alignment horizontal="right" vertical="center"/>
    </xf>
    <xf numFmtId="0" fontId="38" fillId="5" borderId="0" xfId="0" applyFont="1" applyFill="1" applyAlignment="1">
      <alignment horizontal="right" vertical="center"/>
    </xf>
    <xf numFmtId="166" fontId="38" fillId="5" borderId="0" xfId="1" applyNumberFormat="1" applyFont="1" applyFill="1" applyBorder="1" applyAlignment="1" applyProtection="1">
      <alignment horizontal="right" vertical="center"/>
    </xf>
    <xf numFmtId="1" fontId="38" fillId="5" borderId="0" xfId="0" applyNumberFormat="1" applyFont="1" applyFill="1" applyAlignment="1">
      <alignment horizontal="right" vertical="center"/>
    </xf>
    <xf numFmtId="164" fontId="38" fillId="5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left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1" fillId="5" borderId="0" xfId="0" applyFont="1" applyFill="1" applyAlignment="1">
      <alignment horizontal="right" vertical="center"/>
    </xf>
    <xf numFmtId="0" fontId="17" fillId="5" borderId="0" xfId="0" applyFont="1" applyFill="1" applyAlignment="1">
      <alignment horizontal="right" vertical="center"/>
    </xf>
    <xf numFmtId="166" fontId="17" fillId="5" borderId="0" xfId="1" applyNumberFormat="1" applyFont="1" applyFill="1" applyBorder="1" applyAlignment="1" applyProtection="1">
      <alignment horizontal="right" vertical="center"/>
    </xf>
    <xf numFmtId="1" fontId="17" fillId="5" borderId="0" xfId="0" applyNumberFormat="1" applyFont="1" applyFill="1" applyAlignment="1">
      <alignment horizontal="right" vertical="center"/>
    </xf>
    <xf numFmtId="164" fontId="17" fillId="5" borderId="0" xfId="0" applyNumberFormat="1" applyFont="1" applyFill="1" applyAlignment="1">
      <alignment horizontal="center" vertical="center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left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vertical="center"/>
    </xf>
    <xf numFmtId="167" fontId="9" fillId="2" borderId="0" xfId="0" applyNumberFormat="1" applyFont="1" applyFill="1" applyAlignment="1">
      <alignment vertical="center"/>
    </xf>
    <xf numFmtId="1" fontId="5" fillId="2" borderId="0" xfId="0" applyNumberFormat="1" applyFont="1" applyFill="1" applyAlignment="1">
      <alignment horizontal="right" vertical="center"/>
    </xf>
    <xf numFmtId="167" fontId="5" fillId="2" borderId="0" xfId="0" applyNumberFormat="1" applyFont="1" applyFill="1" applyAlignment="1">
      <alignment horizontal="right" vertical="center"/>
    </xf>
    <xf numFmtId="166" fontId="38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42" fillId="6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7" fontId="43" fillId="2" borderId="0" xfId="0" applyNumberFormat="1" applyFont="1" applyFill="1" applyAlignment="1">
      <alignment horizontal="right" vertical="center"/>
    </xf>
    <xf numFmtId="1" fontId="44" fillId="2" borderId="0" xfId="0" applyNumberFormat="1" applyFont="1" applyFill="1" applyAlignment="1">
      <alignment horizontal="right" vertical="center"/>
    </xf>
    <xf numFmtId="167" fontId="44" fillId="2" borderId="0" xfId="0" applyNumberFormat="1" applyFont="1" applyFill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36" fillId="6" borderId="0" xfId="0" applyFont="1" applyFill="1" applyAlignment="1">
      <alignment horizontal="center" vertical="center"/>
    </xf>
    <xf numFmtId="0" fontId="40" fillId="5" borderId="0" xfId="0" applyFont="1" applyFill="1" applyAlignment="1">
      <alignment horizontal="center" vertical="center"/>
    </xf>
    <xf numFmtId="0" fontId="34" fillId="6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left" vertical="center"/>
    </xf>
    <xf numFmtId="164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9" fillId="0" borderId="0" xfId="0" applyFont="1" applyAlignment="1">
      <alignment vertical="center"/>
    </xf>
    <xf numFmtId="0" fontId="16" fillId="2" borderId="0" xfId="0" applyFont="1" applyFill="1" applyAlignment="1">
      <alignment horizontal="center" vertical="top"/>
    </xf>
    <xf numFmtId="0" fontId="45" fillId="2" borderId="0" xfId="0" applyFont="1" applyFill="1" applyAlignment="1">
      <alignment horizontal="center" vertical="top"/>
    </xf>
    <xf numFmtId="0" fontId="6" fillId="0" borderId="0" xfId="0" applyFont="1" applyAlignment="1">
      <alignment horizontal="left" vertical="center"/>
    </xf>
    <xf numFmtId="0" fontId="37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46" fillId="3" borderId="0" xfId="0" applyFont="1" applyFill="1" applyAlignment="1">
      <alignment horizontal="center"/>
    </xf>
    <xf numFmtId="2" fontId="47" fillId="5" borderId="0" xfId="0" applyNumberFormat="1" applyFont="1" applyFill="1"/>
    <xf numFmtId="0" fontId="47" fillId="5" borderId="0" xfId="0" applyFont="1" applyFill="1"/>
    <xf numFmtId="1" fontId="37" fillId="5" borderId="0" xfId="0" applyNumberFormat="1" applyFont="1" applyFill="1" applyAlignment="1">
      <alignment horizontal="center" vertical="center"/>
    </xf>
    <xf numFmtId="1" fontId="5" fillId="5" borderId="0" xfId="0" applyNumberFormat="1" applyFont="1" applyFill="1" applyAlignment="1">
      <alignment horizontal="center" vertical="center"/>
    </xf>
    <xf numFmtId="20" fontId="4" fillId="0" borderId="0" xfId="0" applyNumberFormat="1" applyFont="1" applyAlignment="1">
      <alignment vertical="center"/>
    </xf>
    <xf numFmtId="0" fontId="25" fillId="3" borderId="0" xfId="0" applyFont="1" applyFill="1" applyAlignment="1">
      <alignment horizontal="center"/>
    </xf>
    <xf numFmtId="2" fontId="26" fillId="5" borderId="0" xfId="0" applyNumberFormat="1" applyFont="1" applyFill="1"/>
    <xf numFmtId="0" fontId="26" fillId="5" borderId="0" xfId="0" applyFont="1" applyFill="1"/>
    <xf numFmtId="1" fontId="38" fillId="5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right"/>
    </xf>
    <xf numFmtId="166" fontId="48" fillId="2" borderId="0" xfId="1" applyNumberFormat="1" applyFont="1" applyFill="1" applyBorder="1" applyAlignment="1" applyProtection="1">
      <alignment vertical="center"/>
    </xf>
    <xf numFmtId="166" fontId="39" fillId="2" borderId="0" xfId="1" applyNumberFormat="1" applyFont="1" applyFill="1" applyBorder="1" applyAlignment="1" applyProtection="1">
      <alignment vertical="center"/>
    </xf>
    <xf numFmtId="166" fontId="48" fillId="2" borderId="0" xfId="0" applyNumberFormat="1" applyFont="1" applyFill="1" applyAlignment="1">
      <alignment vertical="center"/>
    </xf>
    <xf numFmtId="0" fontId="16" fillId="2" borderId="0" xfId="0" applyFont="1" applyFill="1" applyAlignment="1">
      <alignment horizontal="right" vertical="center"/>
    </xf>
    <xf numFmtId="1" fontId="16" fillId="2" borderId="0" xfId="0" applyNumberFormat="1" applyFont="1" applyFill="1" applyAlignment="1">
      <alignment horizontal="center" vertical="top"/>
    </xf>
    <xf numFmtId="1" fontId="49" fillId="2" borderId="0" xfId="0" applyNumberFormat="1" applyFont="1" applyFill="1" applyAlignment="1">
      <alignment horizontal="center" vertical="center"/>
    </xf>
    <xf numFmtId="0" fontId="16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50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51" fillId="3" borderId="0" xfId="0" applyFont="1" applyFill="1" applyAlignment="1">
      <alignment horizontal="center"/>
    </xf>
    <xf numFmtId="2" fontId="51" fillId="5" borderId="0" xfId="0" applyNumberFormat="1" applyFont="1" applyFill="1"/>
    <xf numFmtId="0" fontId="51" fillId="5" borderId="0" xfId="0" applyFont="1" applyFill="1"/>
    <xf numFmtId="1" fontId="52" fillId="5" borderId="0" xfId="0" applyNumberFormat="1" applyFont="1" applyFill="1" applyAlignment="1">
      <alignment horizontal="center" vertical="center"/>
    </xf>
    <xf numFmtId="1" fontId="47" fillId="5" borderId="0" xfId="0" applyNumberFormat="1" applyFont="1" applyFill="1" applyAlignment="1">
      <alignment horizontal="center" vertical="center"/>
    </xf>
    <xf numFmtId="0" fontId="47" fillId="5" borderId="0" xfId="0" applyFont="1" applyFill="1" applyAlignment="1">
      <alignment horizontal="center" vertical="center"/>
    </xf>
    <xf numFmtId="1" fontId="36" fillId="5" borderId="0" xfId="0" applyNumberFormat="1" applyFont="1" applyFill="1" applyAlignment="1">
      <alignment horizontal="center" vertical="center"/>
    </xf>
    <xf numFmtId="1" fontId="26" fillId="5" borderId="0" xfId="0" applyNumberFormat="1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1" fontId="34" fillId="5" borderId="0" xfId="0" applyNumberFormat="1" applyFont="1" applyFill="1" applyAlignment="1">
      <alignment horizontal="center" vertical="center"/>
    </xf>
    <xf numFmtId="0" fontId="29" fillId="0" borderId="0" xfId="0" applyFont="1"/>
    <xf numFmtId="0" fontId="53" fillId="3" borderId="0" xfId="0" applyFont="1" applyFill="1" applyAlignment="1">
      <alignment horizontal="center"/>
    </xf>
    <xf numFmtId="1" fontId="54" fillId="5" borderId="0" xfId="0" applyNumberFormat="1" applyFont="1" applyFill="1" applyAlignment="1">
      <alignment horizontal="center" vertical="center"/>
    </xf>
    <xf numFmtId="0" fontId="54" fillId="5" borderId="0" xfId="0" applyFont="1" applyFill="1" applyAlignment="1">
      <alignment horizontal="center" vertical="center"/>
    </xf>
    <xf numFmtId="1" fontId="41" fillId="5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right"/>
    </xf>
    <xf numFmtId="168" fontId="4" fillId="0" borderId="0" xfId="2" applyFont="1" applyBorder="1" applyAlignment="1" applyProtection="1"/>
    <xf numFmtId="0" fontId="55" fillId="5" borderId="0" xfId="0" applyFont="1" applyFill="1" applyAlignment="1">
      <alignment vertical="center"/>
    </xf>
    <xf numFmtId="0" fontId="4" fillId="0" borderId="0" xfId="2" applyNumberFormat="1" applyFont="1" applyBorder="1" applyAlignment="1" applyProtection="1"/>
    <xf numFmtId="0" fontId="16" fillId="0" borderId="0" xfId="0" applyFont="1" applyAlignment="1">
      <alignment horizontal="left" vertical="center"/>
    </xf>
    <xf numFmtId="0" fontId="16" fillId="3" borderId="0" xfId="0" applyFont="1" applyFill="1"/>
    <xf numFmtId="0" fontId="16" fillId="3" borderId="0" xfId="0" applyFont="1" applyFill="1" applyAlignment="1">
      <alignment horizontal="left" vertical="center"/>
    </xf>
    <xf numFmtId="0" fontId="4" fillId="0" borderId="0" xfId="0" applyFont="1" applyAlignment="1">
      <alignment horizontal="left"/>
    </xf>
    <xf numFmtId="0" fontId="4" fillId="3" borderId="0" xfId="0" applyFont="1" applyFill="1" applyAlignment="1">
      <alignment horizontal="left"/>
    </xf>
    <xf numFmtId="20" fontId="16" fillId="2" borderId="0" xfId="0" applyNumberFormat="1" applyFont="1" applyFill="1" applyAlignment="1">
      <alignment horizontal="right" vertical="center"/>
    </xf>
    <xf numFmtId="0" fontId="29" fillId="3" borderId="0" xfId="0" applyFont="1" applyFill="1"/>
    <xf numFmtId="0" fontId="56" fillId="6" borderId="0" xfId="0" applyFont="1" applyFill="1" applyAlignment="1">
      <alignment horizontal="center" vertical="center"/>
    </xf>
    <xf numFmtId="0" fontId="48" fillId="2" borderId="0" xfId="0" applyFont="1" applyFill="1" applyAlignment="1">
      <alignment horizontal="right"/>
    </xf>
    <xf numFmtId="0" fontId="4" fillId="3" borderId="0" xfId="0" applyFont="1" applyFill="1" applyAlignment="1">
      <alignment horizontal="right" vertical="center"/>
    </xf>
    <xf numFmtId="0" fontId="57" fillId="3" borderId="0" xfId="0" applyFont="1" applyFill="1" applyAlignment="1">
      <alignment vertical="center"/>
    </xf>
    <xf numFmtId="0" fontId="37" fillId="3" borderId="0" xfId="0" applyFont="1" applyFill="1" applyAlignment="1">
      <alignment horizontal="center" vertical="center"/>
    </xf>
    <xf numFmtId="0" fontId="39" fillId="3" borderId="0" xfId="0" applyFont="1" applyFill="1" applyAlignment="1">
      <alignment horizontal="center" vertical="center"/>
    </xf>
    <xf numFmtId="0" fontId="38" fillId="3" borderId="0" xfId="0" applyFont="1" applyFill="1" applyAlignment="1">
      <alignment horizontal="center" vertical="center"/>
    </xf>
    <xf numFmtId="0" fontId="36" fillId="3" borderId="0" xfId="0" applyFont="1" applyFill="1" applyAlignment="1">
      <alignment horizontal="center" vertical="center"/>
    </xf>
    <xf numFmtId="0" fontId="40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0" fillId="4" borderId="0" xfId="0" applyFill="1"/>
    <xf numFmtId="0" fontId="0" fillId="4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1" fontId="59" fillId="0" borderId="0" xfId="0" applyNumberFormat="1" applyFont="1" applyAlignment="1">
      <alignment horizontal="center" vertical="center"/>
    </xf>
    <xf numFmtId="0" fontId="19" fillId="4" borderId="0" xfId="0" applyFont="1" applyFill="1"/>
    <xf numFmtId="0" fontId="19" fillId="0" borderId="0" xfId="0" applyFont="1" applyAlignment="1">
      <alignment horizontal="left" vertical="center"/>
    </xf>
    <xf numFmtId="0" fontId="6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/>
    </xf>
    <xf numFmtId="0" fontId="62" fillId="0" borderId="0" xfId="0" applyFont="1" applyAlignment="1">
      <alignment horizontal="center" vertical="center"/>
    </xf>
    <xf numFmtId="0" fontId="63" fillId="4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left" vertical="center"/>
    </xf>
    <xf numFmtId="0" fontId="60" fillId="4" borderId="0" xfId="0" applyFont="1" applyFill="1" applyAlignment="1">
      <alignment horizontal="center" vertical="center"/>
    </xf>
    <xf numFmtId="0" fontId="64" fillId="0" borderId="0" xfId="0" applyFont="1" applyAlignment="1">
      <alignment horizontal="left" vertical="center"/>
    </xf>
    <xf numFmtId="20" fontId="61" fillId="0" borderId="0" xfId="0" applyNumberFormat="1" applyFont="1" applyAlignment="1">
      <alignment horizontal="center"/>
    </xf>
    <xf numFmtId="0" fontId="63" fillId="4" borderId="0" xfId="0" applyFont="1" applyFill="1"/>
    <xf numFmtId="20" fontId="61" fillId="0" borderId="0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20" fontId="13" fillId="0" borderId="0" xfId="0" applyNumberFormat="1" applyFont="1" applyAlignment="1">
      <alignment horizontal="center"/>
    </xf>
    <xf numFmtId="0" fontId="60" fillId="0" borderId="0" xfId="0" applyFont="1" applyAlignment="1">
      <alignment horizontal="center"/>
    </xf>
    <xf numFmtId="0" fontId="60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19" fillId="0" borderId="0" xfId="0" applyFont="1" applyBorder="1"/>
    <xf numFmtId="0" fontId="0" fillId="0" borderId="0" xfId="0" applyBorder="1"/>
    <xf numFmtId="0" fontId="0" fillId="0" borderId="0" xfId="0" applyBorder="1" applyAlignment="1">
      <alignment horizontal="left" vertical="center"/>
    </xf>
    <xf numFmtId="0" fontId="64" fillId="0" borderId="0" xfId="0" applyFont="1" applyBorder="1" applyAlignment="1">
      <alignment horizontal="left" vertical="center"/>
    </xf>
    <xf numFmtId="0" fontId="65" fillId="0" borderId="0" xfId="0" applyFont="1" applyAlignment="1">
      <alignment horizontal="center" vertical="center"/>
    </xf>
    <xf numFmtId="0" fontId="66" fillId="4" borderId="0" xfId="0" applyFont="1" applyFill="1"/>
    <xf numFmtId="0" fontId="13" fillId="0" borderId="0" xfId="0" applyFont="1" applyBorder="1" applyAlignment="1">
      <alignment horizontal="left" vertical="center"/>
    </xf>
    <xf numFmtId="20" fontId="13" fillId="0" borderId="0" xfId="0" applyNumberFormat="1" applyFont="1" applyBorder="1" applyAlignment="1">
      <alignment horizontal="center" vertical="center"/>
    </xf>
    <xf numFmtId="0" fontId="66" fillId="0" borderId="0" xfId="0" applyFont="1" applyBorder="1"/>
    <xf numFmtId="20" fontId="13" fillId="0" borderId="0" xfId="0" applyNumberFormat="1" applyFont="1" applyBorder="1" applyAlignment="1">
      <alignment horizontal="center"/>
    </xf>
    <xf numFmtId="0" fontId="67" fillId="0" borderId="0" xfId="0" applyFont="1" applyBorder="1"/>
    <xf numFmtId="0" fontId="66" fillId="4" borderId="0" xfId="0" applyFont="1" applyFill="1" applyAlignment="1">
      <alignment horizontal="left" vertical="center"/>
    </xf>
    <xf numFmtId="0" fontId="13" fillId="4" borderId="0" xfId="0" applyFont="1" applyFill="1" applyAlignment="1">
      <alignment horizontal="center" vertical="center"/>
    </xf>
    <xf numFmtId="0" fontId="67" fillId="4" borderId="0" xfId="0" applyFont="1" applyFill="1"/>
    <xf numFmtId="0" fontId="67" fillId="0" borderId="0" xfId="0" applyFont="1" applyAlignment="1">
      <alignment horizontal="left" vertical="center"/>
    </xf>
    <xf numFmtId="0" fontId="68" fillId="0" borderId="0" xfId="0" applyFont="1" applyAlignment="1">
      <alignment horizontal="left" vertical="center"/>
    </xf>
    <xf numFmtId="0" fontId="69" fillId="2" borderId="0" xfId="0" applyFont="1" applyFill="1" applyAlignment="1">
      <alignment horizontal="center" vertical="center"/>
    </xf>
    <xf numFmtId="0" fontId="70" fillId="2" borderId="0" xfId="0" applyFont="1" applyFill="1" applyAlignment="1">
      <alignment horizontal="center" vertical="center"/>
    </xf>
    <xf numFmtId="0" fontId="71" fillId="2" borderId="0" xfId="0" applyFont="1" applyFill="1"/>
    <xf numFmtId="0" fontId="72" fillId="2" borderId="0" xfId="0" applyFont="1" applyFill="1" applyAlignment="1">
      <alignment horizontal="center" vertical="center"/>
    </xf>
    <xf numFmtId="0" fontId="73" fillId="2" borderId="0" xfId="0" applyFont="1" applyFill="1" applyAlignment="1">
      <alignment horizontal="center" vertical="center"/>
    </xf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20" fillId="2" borderId="0" xfId="0" applyFont="1" applyFill="1"/>
    <xf numFmtId="0" fontId="74" fillId="2" borderId="0" xfId="0" applyFont="1" applyFill="1"/>
    <xf numFmtId="0" fontId="74" fillId="8" borderId="0" xfId="0" applyFont="1" applyFill="1"/>
    <xf numFmtId="0" fontId="74" fillId="9" borderId="0" xfId="0" applyFont="1" applyFill="1"/>
    <xf numFmtId="0" fontId="75" fillId="0" borderId="0" xfId="0" applyFont="1"/>
    <xf numFmtId="0" fontId="74" fillId="10" borderId="0" xfId="0" applyFont="1" applyFill="1"/>
    <xf numFmtId="0" fontId="76" fillId="2" borderId="0" xfId="0" applyFont="1" applyFill="1"/>
    <xf numFmtId="0" fontId="77" fillId="2" borderId="0" xfId="0" applyFont="1" applyFill="1" applyAlignment="1">
      <alignment horizontal="center" vertical="center"/>
    </xf>
    <xf numFmtId="0" fontId="78" fillId="2" borderId="0" xfId="0" applyFont="1" applyFill="1" applyAlignment="1">
      <alignment horizontal="center" vertical="center"/>
    </xf>
    <xf numFmtId="0" fontId="79" fillId="2" borderId="0" xfId="0" applyFont="1" applyFill="1" applyAlignment="1">
      <alignment horizontal="center" vertical="center"/>
    </xf>
    <xf numFmtId="0" fontId="80" fillId="2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81" fillId="2" borderId="0" xfId="0" applyFont="1" applyFill="1" applyAlignment="1">
      <alignment horizontal="center" vertical="center"/>
    </xf>
    <xf numFmtId="0" fontId="82" fillId="2" borderId="0" xfId="0" applyFont="1" applyFill="1" applyAlignment="1">
      <alignment horizontal="center" vertical="center"/>
    </xf>
    <xf numFmtId="0" fontId="8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84" fillId="5" borderId="0" xfId="0" applyNumberFormat="1" applyFont="1" applyFill="1" applyAlignment="1">
      <alignment horizontal="center" vertical="center"/>
    </xf>
    <xf numFmtId="164" fontId="85" fillId="5" borderId="0" xfId="0" applyNumberFormat="1" applyFont="1" applyFill="1" applyAlignment="1">
      <alignment horizontal="center" vertical="center"/>
    </xf>
    <xf numFmtId="164" fontId="86" fillId="5" borderId="0" xfId="0" applyNumberFormat="1" applyFont="1" applyFill="1" applyAlignment="1">
      <alignment horizontal="center" vertical="center"/>
    </xf>
    <xf numFmtId="2" fontId="87" fillId="0" borderId="0" xfId="0" applyNumberFormat="1" applyFont="1"/>
    <xf numFmtId="164" fontId="88" fillId="5" borderId="0" xfId="0" applyNumberFormat="1" applyFont="1" applyFill="1" applyAlignment="1">
      <alignment horizontal="center" vertical="center"/>
    </xf>
    <xf numFmtId="164" fontId="89" fillId="5" borderId="0" xfId="0" applyNumberFormat="1" applyFont="1" applyFill="1" applyAlignment="1">
      <alignment horizontal="center" vertical="center"/>
    </xf>
    <xf numFmtId="164" fontId="90" fillId="2" borderId="0" xfId="0" applyNumberFormat="1" applyFont="1" applyFill="1" applyAlignment="1">
      <alignment horizontal="center" vertical="center"/>
    </xf>
    <xf numFmtId="164" fontId="91" fillId="2" borderId="0" xfId="0" applyNumberFormat="1" applyFont="1" applyFill="1" applyAlignment="1">
      <alignment horizontal="center" vertical="center"/>
    </xf>
    <xf numFmtId="164" fontId="92" fillId="2" borderId="0" xfId="0" applyNumberFormat="1" applyFont="1" applyFill="1" applyAlignment="1">
      <alignment horizontal="center" vertical="center"/>
    </xf>
    <xf numFmtId="1" fontId="93" fillId="2" borderId="0" xfId="0" applyNumberFormat="1" applyFont="1" applyFill="1" applyAlignment="1">
      <alignment horizontal="center" vertical="center"/>
    </xf>
    <xf numFmtId="164" fontId="94" fillId="11" borderId="0" xfId="0" applyNumberFormat="1" applyFont="1" applyFill="1" applyAlignment="1">
      <alignment horizontal="center" vertical="center"/>
    </xf>
    <xf numFmtId="164" fontId="87" fillId="12" borderId="0" xfId="0" applyNumberFormat="1" applyFont="1" applyFill="1" applyAlignment="1">
      <alignment horizontal="center" vertical="center"/>
    </xf>
    <xf numFmtId="164" fontId="95" fillId="13" borderId="0" xfId="0" applyNumberFormat="1" applyFont="1" applyFill="1" applyAlignment="1">
      <alignment horizontal="center" vertical="center"/>
    </xf>
    <xf numFmtId="164" fontId="96" fillId="13" borderId="0" xfId="0" applyNumberFormat="1" applyFont="1" applyFill="1" applyAlignment="1">
      <alignment horizontal="center" vertical="center"/>
    </xf>
    <xf numFmtId="1" fontId="97" fillId="0" borderId="0" xfId="0" applyNumberFormat="1" applyFont="1"/>
    <xf numFmtId="164" fontId="58" fillId="14" borderId="0" xfId="0" applyNumberFormat="1" applyFont="1" applyFill="1" applyAlignment="1">
      <alignment horizontal="center" vertical="center"/>
    </xf>
    <xf numFmtId="164" fontId="98" fillId="14" borderId="0" xfId="0" applyNumberFormat="1" applyFont="1" applyFill="1" applyAlignment="1">
      <alignment horizontal="center" vertical="center"/>
    </xf>
    <xf numFmtId="164" fontId="99" fillId="15" borderId="0" xfId="0" applyNumberFormat="1" applyFont="1" applyFill="1" applyAlignment="1">
      <alignment horizontal="center" vertical="center"/>
    </xf>
    <xf numFmtId="1" fontId="20" fillId="2" borderId="0" xfId="0" applyNumberFormat="1" applyFont="1" applyFill="1" applyAlignment="1">
      <alignment horizontal="center" vertical="center"/>
    </xf>
    <xf numFmtId="164" fontId="94" fillId="2" borderId="0" xfId="0" applyNumberFormat="1" applyFont="1" applyFill="1" applyAlignment="1">
      <alignment horizontal="center" vertical="center"/>
    </xf>
    <xf numFmtId="164" fontId="87" fillId="2" borderId="0" xfId="0" applyNumberFormat="1" applyFont="1" applyFill="1" applyAlignment="1">
      <alignment horizontal="center" vertical="center"/>
    </xf>
    <xf numFmtId="164" fontId="95" fillId="2" borderId="0" xfId="0" applyNumberFormat="1" applyFont="1" applyFill="1" applyAlignment="1">
      <alignment horizontal="center" vertical="center"/>
    </xf>
    <xf numFmtId="164" fontId="96" fillId="2" borderId="0" xfId="0" applyNumberFormat="1" applyFont="1" applyFill="1" applyAlignment="1">
      <alignment horizontal="center" vertical="center"/>
    </xf>
    <xf numFmtId="2" fontId="100" fillId="0" borderId="0" xfId="0" applyNumberFormat="1" applyFont="1"/>
    <xf numFmtId="1" fontId="101" fillId="0" borderId="0" xfId="0" applyNumberFormat="1" applyFont="1"/>
    <xf numFmtId="2" fontId="95" fillId="0" borderId="0" xfId="0" applyNumberFormat="1" applyFont="1"/>
    <xf numFmtId="2" fontId="102" fillId="0" borderId="0" xfId="0" applyNumberFormat="1" applyFont="1"/>
    <xf numFmtId="0" fontId="20" fillId="0" borderId="0" xfId="0" applyFont="1"/>
    <xf numFmtId="0" fontId="74" fillId="0" borderId="0" xfId="0" applyFont="1"/>
    <xf numFmtId="0" fontId="101" fillId="2" borderId="0" xfId="0" applyFont="1" applyFill="1"/>
    <xf numFmtId="2" fontId="100" fillId="2" borderId="0" xfId="0" applyNumberFormat="1" applyFont="1" applyFill="1"/>
    <xf numFmtId="0" fontId="58" fillId="2" borderId="0" xfId="0" applyFont="1" applyFill="1" applyAlignment="1">
      <alignment horizontal="center"/>
    </xf>
    <xf numFmtId="0" fontId="20" fillId="16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17" borderId="0" xfId="0" applyFont="1" applyFill="1" applyAlignment="1">
      <alignment horizontal="center" vertical="center"/>
    </xf>
    <xf numFmtId="0" fontId="20" fillId="18" borderId="0" xfId="0" applyFont="1" applyFill="1" applyAlignment="1">
      <alignment horizontal="center" vertical="center"/>
    </xf>
    <xf numFmtId="0" fontId="20" fillId="19" borderId="0" xfId="0" applyFont="1" applyFill="1" applyAlignment="1">
      <alignment horizontal="center" vertical="center"/>
    </xf>
    <xf numFmtId="0" fontId="103" fillId="4" borderId="0" xfId="0" applyFont="1" applyFill="1"/>
    <xf numFmtId="0" fontId="104" fillId="5" borderId="0" xfId="0" applyFont="1" applyFill="1" applyAlignment="1">
      <alignment horizontal="center"/>
    </xf>
    <xf numFmtId="0" fontId="105" fillId="4" borderId="0" xfId="0" applyFont="1" applyFill="1"/>
    <xf numFmtId="0" fontId="106" fillId="5" borderId="0" xfId="0" applyFont="1" applyFill="1" applyAlignment="1">
      <alignment horizontal="center" vertical="center"/>
    </xf>
    <xf numFmtId="0" fontId="107" fillId="4" borderId="0" xfId="0" applyFont="1" applyFill="1"/>
    <xf numFmtId="0" fontId="15" fillId="5" borderId="0" xfId="0" applyFont="1" applyFill="1" applyAlignment="1">
      <alignment horizontal="center" vertical="center"/>
    </xf>
    <xf numFmtId="0" fontId="75" fillId="4" borderId="0" xfId="0" applyFont="1" applyFill="1"/>
    <xf numFmtId="0" fontId="77" fillId="5" borderId="0" xfId="0" applyFont="1" applyFill="1" applyAlignment="1">
      <alignment horizontal="center"/>
    </xf>
    <xf numFmtId="0" fontId="106" fillId="5" borderId="0" xfId="0" applyFont="1" applyFill="1" applyAlignment="1">
      <alignment horizontal="center"/>
    </xf>
    <xf numFmtId="0" fontId="104" fillId="5" borderId="0" xfId="0" applyFont="1" applyFill="1" applyAlignment="1">
      <alignment horizontal="center" vertical="center"/>
    </xf>
    <xf numFmtId="0" fontId="108" fillId="5" borderId="0" xfId="0" applyFont="1" applyFill="1" applyAlignment="1">
      <alignment horizontal="center"/>
    </xf>
    <xf numFmtId="0" fontId="77" fillId="5" borderId="0" xfId="0" applyFont="1" applyFill="1" applyAlignment="1">
      <alignment horizontal="center" vertical="center"/>
    </xf>
    <xf numFmtId="0" fontId="109" fillId="4" borderId="0" xfId="0" applyFont="1" applyFill="1"/>
    <xf numFmtId="0" fontId="108" fillId="5" borderId="0" xfId="0" applyFont="1" applyFill="1" applyAlignment="1">
      <alignment horizontal="center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632523"/>
      <rgbColor rgb="FF395535"/>
      <rgbColor rgb="FF262626"/>
      <rgbColor rgb="FF77933C"/>
      <rgbColor rgb="FF5A5534"/>
      <rgbColor rgb="FF4F6228"/>
      <rgbColor rgb="FFBFBFBF"/>
      <rgbColor rgb="FF808080"/>
      <rgbColor rgb="FF8EB4E3"/>
      <rgbColor rgb="FF953735"/>
      <rgbColor rgb="FFEBF1DE"/>
      <rgbColor rgb="FFD9D9D9"/>
      <rgbColor rgb="FF404040"/>
      <rgbColor rgb="FFD99694"/>
      <rgbColor rgb="FF376092"/>
      <rgbColor rgb="FFC6D9F1"/>
      <rgbColor rgb="FF000080"/>
      <rgbColor rgb="FFFF00FF"/>
      <rgbColor rgb="FFFFFF00"/>
      <rgbColor rgb="FF00FFFF"/>
      <rgbColor rgb="FF800080"/>
      <rgbColor rgb="FFC00000"/>
      <rgbColor rgb="FF595959"/>
      <rgbColor rgb="FF0000FF"/>
      <rgbColor rgb="FF00CCFF"/>
      <rgbColor rgb="FFC3D69B"/>
      <rgbColor rgb="FFD7E4BD"/>
      <rgbColor rgb="FFFCD5B5"/>
      <rgbColor rgb="FFB9CDE5"/>
      <rgbColor rgb="FFE6B9B8"/>
      <rgbColor rgb="FF948A54"/>
      <rgbColor rgb="FFFAC090"/>
      <rgbColor rgb="FF558ED5"/>
      <rgbColor rgb="FF33CCCC"/>
      <rgbColor rgb="FF92D050"/>
      <rgbColor rgb="FFFFCC00"/>
      <rgbColor rgb="FFFF9900"/>
      <rgbColor rgb="FFE46C0A"/>
      <rgbColor rgb="FF476CA3"/>
      <rgbColor rgb="FFA6A6A6"/>
      <rgbColor rgb="FF17375E"/>
      <rgbColor rgb="FF7F7F7F"/>
      <rgbColor rgb="FF10243E"/>
      <rgbColor rgb="FF214200"/>
      <rgbColor rgb="FF984807"/>
      <rgbColor rgb="FF563030"/>
      <rgbColor rgb="FF313F55"/>
      <rgbColor rgb="FF34343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03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03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0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0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0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0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2" name="AutoShape 1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3" name="AutoShape 10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4" name="AutoShape 8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5" name="AutoShape 6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6" name="AutoShape 4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7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8" name="AutoShape 1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9" name="AutoShape 10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0" name="AutoShape 8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1" name="AutoShape 6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2" name="AutoShape 4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23</xdr:col>
      <xdr:colOff>352425</xdr:colOff>
      <xdr:row>50</xdr:row>
      <xdr:rowOff>133350</xdr:rowOff>
    </xdr:to>
    <xdr:sp macro="" textlink="">
      <xdr:nvSpPr>
        <xdr:cNvPr id="13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topLeftCell="A10" zoomScale="75" zoomScaleNormal="75" workbookViewId="0">
      <selection activeCell="I26" sqref="I26"/>
    </sheetView>
  </sheetViews>
  <sheetFormatPr defaultRowHeight="15" x14ac:dyDescent="0.25"/>
  <cols>
    <col min="1" max="1" width="2.7109375"/>
    <col min="2" max="8" width="8.7109375"/>
    <col min="9" max="9" width="2.7109375"/>
    <col min="10" max="16" width="8.7109375"/>
    <col min="17" max="17" width="2.7109375"/>
    <col min="18" max="24" width="8.7109375"/>
    <col min="25" max="25" width="2.7109375"/>
    <col min="26" max="1025" width="8.5703125"/>
  </cols>
  <sheetData>
    <row r="1" spans="1:25" ht="12" customHeight="1" x14ac:dyDescent="0.25">
      <c r="A1" s="1"/>
      <c r="B1" s="1"/>
      <c r="C1" s="1"/>
      <c r="D1" s="1"/>
      <c r="E1" s="2" t="s">
        <v>0</v>
      </c>
      <c r="F1" s="1"/>
      <c r="G1" s="1"/>
      <c r="H1" s="1"/>
      <c r="I1" s="1"/>
      <c r="J1" s="3"/>
      <c r="K1" s="3"/>
      <c r="L1" s="3"/>
      <c r="M1" s="2" t="s">
        <v>1</v>
      </c>
      <c r="N1" s="3"/>
      <c r="O1" s="3"/>
      <c r="P1" s="3"/>
      <c r="Q1" s="1"/>
      <c r="R1" s="3"/>
      <c r="S1" s="3"/>
      <c r="T1" s="3"/>
      <c r="U1" s="2" t="s">
        <v>2</v>
      </c>
      <c r="V1" s="3"/>
      <c r="W1" s="4"/>
      <c r="X1" s="4"/>
      <c r="Y1" s="1"/>
    </row>
    <row r="2" spans="1:25" ht="12" customHeight="1" x14ac:dyDescent="0.25">
      <c r="A2" s="1"/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6" t="s">
        <v>8</v>
      </c>
      <c r="H2" s="6" t="s">
        <v>9</v>
      </c>
      <c r="I2" s="1"/>
      <c r="J2" s="7" t="s">
        <v>3</v>
      </c>
      <c r="K2" s="7" t="s">
        <v>4</v>
      </c>
      <c r="L2" s="7" t="s">
        <v>5</v>
      </c>
      <c r="M2" s="7" t="s">
        <v>6</v>
      </c>
      <c r="N2" s="7" t="s">
        <v>7</v>
      </c>
      <c r="O2" s="8" t="s">
        <v>8</v>
      </c>
      <c r="P2" s="8" t="s">
        <v>9</v>
      </c>
      <c r="Q2" s="1"/>
      <c r="R2" s="7" t="s">
        <v>3</v>
      </c>
      <c r="S2" s="7" t="s">
        <v>4</v>
      </c>
      <c r="T2" s="7" t="s">
        <v>5</v>
      </c>
      <c r="U2" s="7" t="s">
        <v>6</v>
      </c>
      <c r="V2" s="7" t="s">
        <v>7</v>
      </c>
      <c r="W2" s="8" t="s">
        <v>8</v>
      </c>
      <c r="X2" s="8" t="s">
        <v>9</v>
      </c>
      <c r="Y2" s="1"/>
    </row>
    <row r="3" spans="1:25" ht="15" customHeight="1" x14ac:dyDescent="0.25">
      <c r="A3" s="9"/>
      <c r="B3" s="10"/>
      <c r="C3" s="10"/>
      <c r="D3" s="10"/>
      <c r="E3" s="10"/>
      <c r="F3" s="10">
        <v>1</v>
      </c>
      <c r="G3" s="11">
        <v>2</v>
      </c>
      <c r="H3" s="11">
        <v>3</v>
      </c>
      <c r="I3" s="1"/>
      <c r="J3">
        <v>1</v>
      </c>
      <c r="K3">
        <v>2</v>
      </c>
      <c r="L3">
        <v>3</v>
      </c>
      <c r="M3">
        <v>4</v>
      </c>
      <c r="N3">
        <v>5</v>
      </c>
      <c r="O3" s="11">
        <v>6</v>
      </c>
      <c r="P3" s="11">
        <v>7</v>
      </c>
      <c r="Q3" s="1"/>
      <c r="R3">
        <v>1</v>
      </c>
      <c r="S3">
        <v>2</v>
      </c>
      <c r="T3">
        <v>3</v>
      </c>
      <c r="U3">
        <v>4</v>
      </c>
      <c r="V3">
        <v>5</v>
      </c>
      <c r="W3" s="11">
        <v>6</v>
      </c>
      <c r="X3" s="11">
        <v>7</v>
      </c>
      <c r="Y3" s="1"/>
    </row>
    <row r="4" spans="1:25" x14ac:dyDescent="0.25">
      <c r="A4" s="1"/>
      <c r="B4" s="10">
        <v>4</v>
      </c>
      <c r="C4" s="10">
        <v>5</v>
      </c>
      <c r="D4" s="10">
        <v>6</v>
      </c>
      <c r="E4" s="10">
        <v>7</v>
      </c>
      <c r="F4" s="10">
        <v>8</v>
      </c>
      <c r="G4" s="11">
        <v>9</v>
      </c>
      <c r="H4" s="11">
        <v>10</v>
      </c>
      <c r="I4" s="1"/>
      <c r="J4">
        <v>8</v>
      </c>
      <c r="K4">
        <v>9</v>
      </c>
      <c r="L4">
        <v>10</v>
      </c>
      <c r="M4">
        <v>11</v>
      </c>
      <c r="N4">
        <v>12</v>
      </c>
      <c r="O4" s="11">
        <v>13</v>
      </c>
      <c r="P4" s="11">
        <v>14</v>
      </c>
      <c r="Q4" s="1"/>
      <c r="R4">
        <v>8</v>
      </c>
      <c r="S4">
        <v>9</v>
      </c>
      <c r="T4">
        <v>10</v>
      </c>
      <c r="U4">
        <v>11</v>
      </c>
      <c r="V4">
        <v>12</v>
      </c>
      <c r="W4" s="11">
        <v>13</v>
      </c>
      <c r="X4" s="11">
        <v>14</v>
      </c>
      <c r="Y4" s="1"/>
    </row>
    <row r="5" spans="1:25" x14ac:dyDescent="0.25">
      <c r="A5" s="1"/>
      <c r="B5" s="10">
        <v>11</v>
      </c>
      <c r="C5" s="10">
        <v>12</v>
      </c>
      <c r="D5" s="10">
        <v>13</v>
      </c>
      <c r="E5" s="10">
        <v>14</v>
      </c>
      <c r="F5" s="10">
        <v>15</v>
      </c>
      <c r="G5" s="11">
        <v>16</v>
      </c>
      <c r="H5" s="11">
        <v>17</v>
      </c>
      <c r="I5" s="1"/>
      <c r="J5">
        <v>15</v>
      </c>
      <c r="K5">
        <v>16</v>
      </c>
      <c r="L5">
        <v>17</v>
      </c>
      <c r="M5">
        <v>18</v>
      </c>
      <c r="N5">
        <v>19</v>
      </c>
      <c r="O5" s="11">
        <v>20</v>
      </c>
      <c r="P5" s="11">
        <v>21</v>
      </c>
      <c r="Q5" s="1"/>
      <c r="R5">
        <v>15</v>
      </c>
      <c r="S5">
        <v>16</v>
      </c>
      <c r="T5">
        <v>17</v>
      </c>
      <c r="U5">
        <v>18</v>
      </c>
      <c r="V5">
        <v>19</v>
      </c>
      <c r="W5" s="11">
        <v>20</v>
      </c>
      <c r="X5" s="11">
        <v>21</v>
      </c>
      <c r="Y5" s="1"/>
    </row>
    <row r="6" spans="1:25" x14ac:dyDescent="0.25">
      <c r="A6" s="1"/>
      <c r="B6" s="10">
        <v>18</v>
      </c>
      <c r="C6" s="10">
        <v>19</v>
      </c>
      <c r="D6" s="10">
        <v>20</v>
      </c>
      <c r="E6" s="10">
        <v>21</v>
      </c>
      <c r="F6" s="10">
        <v>22</v>
      </c>
      <c r="G6" s="11">
        <v>23</v>
      </c>
      <c r="H6" s="11">
        <v>24</v>
      </c>
      <c r="I6" s="1"/>
      <c r="J6">
        <v>22</v>
      </c>
      <c r="K6">
        <v>23</v>
      </c>
      <c r="L6">
        <v>24</v>
      </c>
      <c r="M6">
        <v>25</v>
      </c>
      <c r="N6">
        <v>26</v>
      </c>
      <c r="O6" s="11">
        <v>27</v>
      </c>
      <c r="P6" s="11">
        <v>28</v>
      </c>
      <c r="Q6" s="1"/>
      <c r="R6">
        <v>22</v>
      </c>
      <c r="S6">
        <v>23</v>
      </c>
      <c r="T6">
        <v>24</v>
      </c>
      <c r="U6">
        <v>25</v>
      </c>
      <c r="V6">
        <v>26</v>
      </c>
      <c r="W6" s="11">
        <v>27</v>
      </c>
      <c r="X6" s="11">
        <v>28</v>
      </c>
      <c r="Y6" s="1"/>
    </row>
    <row r="7" spans="1:25" x14ac:dyDescent="0.25">
      <c r="A7" s="1"/>
      <c r="B7" s="10">
        <v>25</v>
      </c>
      <c r="C7" s="10">
        <v>26</v>
      </c>
      <c r="D7" s="10">
        <v>27</v>
      </c>
      <c r="E7" s="10">
        <v>28</v>
      </c>
      <c r="F7" s="10">
        <v>29</v>
      </c>
      <c r="G7" s="11">
        <v>30</v>
      </c>
      <c r="H7" s="11">
        <v>31</v>
      </c>
      <c r="I7" s="1"/>
      <c r="O7" s="11"/>
      <c r="P7" s="11"/>
      <c r="Q7" s="1"/>
      <c r="R7">
        <v>29</v>
      </c>
      <c r="S7">
        <v>30</v>
      </c>
      <c r="T7">
        <v>31</v>
      </c>
      <c r="W7" s="11"/>
      <c r="X7" s="11"/>
      <c r="Y7" s="1"/>
    </row>
    <row r="8" spans="1:25" x14ac:dyDescent="0.25">
      <c r="A8" s="1"/>
      <c r="B8" s="10"/>
      <c r="C8" s="10"/>
      <c r="D8" s="10"/>
      <c r="E8" s="10"/>
      <c r="F8" s="10"/>
      <c r="G8" s="11"/>
      <c r="H8" s="11"/>
      <c r="I8" s="1"/>
      <c r="O8" s="11"/>
      <c r="P8" s="11"/>
      <c r="Q8" s="1"/>
      <c r="W8" s="11"/>
      <c r="X8" s="11"/>
      <c r="Y8" s="1"/>
    </row>
    <row r="9" spans="1:25" ht="12" customHeight="1" x14ac:dyDescent="0.25">
      <c r="A9" s="1"/>
      <c r="B9" s="3"/>
      <c r="C9" s="3"/>
      <c r="D9" s="3"/>
      <c r="E9" s="2" t="s">
        <v>10</v>
      </c>
      <c r="F9" s="3"/>
      <c r="G9" s="4"/>
      <c r="H9" s="4"/>
      <c r="I9" s="1"/>
      <c r="J9" s="3"/>
      <c r="K9" s="3"/>
      <c r="L9" s="3"/>
      <c r="M9" s="2" t="s">
        <v>11</v>
      </c>
      <c r="N9" s="3"/>
      <c r="O9" s="4"/>
      <c r="P9" s="4"/>
      <c r="Q9" s="1"/>
      <c r="R9" s="3"/>
      <c r="S9" s="3"/>
      <c r="T9" s="3"/>
      <c r="U9" s="2" t="s">
        <v>12</v>
      </c>
      <c r="V9" s="3"/>
      <c r="W9" s="4"/>
      <c r="X9" s="4"/>
      <c r="Y9" s="1"/>
    </row>
    <row r="10" spans="1:25" ht="12" customHeight="1" x14ac:dyDescent="0.25">
      <c r="A10" s="1"/>
      <c r="B10" s="7" t="s">
        <v>3</v>
      </c>
      <c r="C10" s="7" t="s">
        <v>4</v>
      </c>
      <c r="D10" s="7" t="s">
        <v>5</v>
      </c>
      <c r="E10" s="7" t="s">
        <v>6</v>
      </c>
      <c r="F10" s="7" t="s">
        <v>7</v>
      </c>
      <c r="G10" s="8" t="s">
        <v>8</v>
      </c>
      <c r="H10" s="8" t="s">
        <v>9</v>
      </c>
      <c r="I10" s="1"/>
      <c r="J10" s="7" t="s">
        <v>3</v>
      </c>
      <c r="K10" s="7" t="s">
        <v>4</v>
      </c>
      <c r="L10" s="7" t="s">
        <v>5</v>
      </c>
      <c r="M10" s="7" t="s">
        <v>6</v>
      </c>
      <c r="N10" s="7" t="s">
        <v>7</v>
      </c>
      <c r="O10" s="8" t="s">
        <v>8</v>
      </c>
      <c r="P10" s="8" t="s">
        <v>9</v>
      </c>
      <c r="Q10" s="1"/>
      <c r="R10" s="7" t="s">
        <v>3</v>
      </c>
      <c r="S10" s="7" t="s">
        <v>4</v>
      </c>
      <c r="T10" s="7" t="s">
        <v>5</v>
      </c>
      <c r="U10" s="7" t="s">
        <v>6</v>
      </c>
      <c r="V10" s="7" t="s">
        <v>7</v>
      </c>
      <c r="W10" s="8" t="s">
        <v>8</v>
      </c>
      <c r="X10" s="8" t="s">
        <v>9</v>
      </c>
      <c r="Y10" s="1"/>
    </row>
    <row r="11" spans="1:25" x14ac:dyDescent="0.25">
      <c r="A11" s="1"/>
      <c r="E11">
        <v>1</v>
      </c>
      <c r="F11">
        <v>2</v>
      </c>
      <c r="G11" s="11">
        <v>3</v>
      </c>
      <c r="H11" s="11">
        <v>4</v>
      </c>
      <c r="I11" s="1"/>
      <c r="O11" s="11">
        <v>1</v>
      </c>
      <c r="P11" s="11">
        <v>2</v>
      </c>
      <c r="Q11" s="1"/>
      <c r="S11">
        <v>1</v>
      </c>
      <c r="T11">
        <v>2</v>
      </c>
      <c r="U11">
        <v>3</v>
      </c>
      <c r="V11">
        <v>4</v>
      </c>
      <c r="W11" s="11">
        <v>5</v>
      </c>
      <c r="X11" s="11">
        <v>6</v>
      </c>
      <c r="Y11" s="1"/>
    </row>
    <row r="12" spans="1:25" x14ac:dyDescent="0.25">
      <c r="A12" s="1"/>
      <c r="B12">
        <v>5</v>
      </c>
      <c r="C12">
        <v>6</v>
      </c>
      <c r="D12">
        <v>7</v>
      </c>
      <c r="E12">
        <v>8</v>
      </c>
      <c r="F12">
        <v>9</v>
      </c>
      <c r="G12" s="11">
        <v>10</v>
      </c>
      <c r="H12" s="11">
        <v>11</v>
      </c>
      <c r="I12" s="1"/>
      <c r="J12">
        <v>3</v>
      </c>
      <c r="K12">
        <v>4</v>
      </c>
      <c r="L12">
        <v>5</v>
      </c>
      <c r="M12">
        <v>6</v>
      </c>
      <c r="N12">
        <v>7</v>
      </c>
      <c r="O12" s="11">
        <v>8</v>
      </c>
      <c r="P12" s="11">
        <v>9</v>
      </c>
      <c r="Q12" s="1"/>
      <c r="R12">
        <v>7</v>
      </c>
      <c r="S12">
        <v>8</v>
      </c>
      <c r="T12">
        <v>9</v>
      </c>
      <c r="U12">
        <v>10</v>
      </c>
      <c r="V12">
        <v>11</v>
      </c>
      <c r="W12" s="11">
        <v>12</v>
      </c>
      <c r="X12" s="11">
        <v>13</v>
      </c>
      <c r="Y12" s="1"/>
    </row>
    <row r="13" spans="1:25" x14ac:dyDescent="0.25">
      <c r="A13" s="1"/>
      <c r="B13">
        <v>12</v>
      </c>
      <c r="C13">
        <v>13</v>
      </c>
      <c r="D13">
        <v>14</v>
      </c>
      <c r="E13">
        <v>15</v>
      </c>
      <c r="F13">
        <v>16</v>
      </c>
      <c r="G13" s="11">
        <v>17</v>
      </c>
      <c r="H13" s="11">
        <v>18</v>
      </c>
      <c r="I13" s="1"/>
      <c r="J13">
        <v>10</v>
      </c>
      <c r="K13">
        <v>11</v>
      </c>
      <c r="L13">
        <v>12</v>
      </c>
      <c r="M13">
        <v>13</v>
      </c>
      <c r="N13">
        <v>14</v>
      </c>
      <c r="O13" s="11">
        <v>15</v>
      </c>
      <c r="P13" s="11">
        <v>16</v>
      </c>
      <c r="Q13" s="1"/>
      <c r="R13">
        <v>14</v>
      </c>
      <c r="S13">
        <v>15</v>
      </c>
      <c r="T13">
        <v>16</v>
      </c>
      <c r="U13">
        <v>17</v>
      </c>
      <c r="V13">
        <v>18</v>
      </c>
      <c r="W13" s="11">
        <v>19</v>
      </c>
      <c r="X13" s="11">
        <v>20</v>
      </c>
      <c r="Y13" s="1"/>
    </row>
    <row r="14" spans="1:25" x14ac:dyDescent="0.25">
      <c r="A14" s="1"/>
      <c r="B14">
        <v>19</v>
      </c>
      <c r="C14">
        <v>20</v>
      </c>
      <c r="D14">
        <v>21</v>
      </c>
      <c r="E14">
        <v>22</v>
      </c>
      <c r="F14">
        <v>23</v>
      </c>
      <c r="G14" s="11">
        <v>24</v>
      </c>
      <c r="H14" s="11">
        <v>25</v>
      </c>
      <c r="I14" s="1"/>
      <c r="J14">
        <v>17</v>
      </c>
      <c r="K14">
        <v>18</v>
      </c>
      <c r="L14">
        <v>19</v>
      </c>
      <c r="M14">
        <v>20</v>
      </c>
      <c r="N14">
        <v>21</v>
      </c>
      <c r="O14" s="11">
        <v>22</v>
      </c>
      <c r="P14" s="11">
        <v>23</v>
      </c>
      <c r="Q14" s="1"/>
      <c r="R14">
        <v>21</v>
      </c>
      <c r="S14">
        <v>22</v>
      </c>
      <c r="T14">
        <v>23</v>
      </c>
      <c r="U14">
        <v>24</v>
      </c>
      <c r="V14">
        <v>25</v>
      </c>
      <c r="W14" s="11">
        <v>26</v>
      </c>
      <c r="X14" s="11">
        <v>27</v>
      </c>
      <c r="Y14" s="1"/>
    </row>
    <row r="15" spans="1:25" x14ac:dyDescent="0.25">
      <c r="A15" s="1"/>
      <c r="B15">
        <v>26</v>
      </c>
      <c r="C15">
        <v>27</v>
      </c>
      <c r="D15">
        <v>28</v>
      </c>
      <c r="E15">
        <v>29</v>
      </c>
      <c r="F15">
        <v>30</v>
      </c>
      <c r="G15" s="11"/>
      <c r="H15" s="11"/>
      <c r="I15" s="1"/>
      <c r="J15">
        <v>24</v>
      </c>
      <c r="K15">
        <v>25</v>
      </c>
      <c r="L15">
        <v>26</v>
      </c>
      <c r="M15">
        <v>27</v>
      </c>
      <c r="N15">
        <v>28</v>
      </c>
      <c r="O15" s="11">
        <v>29</v>
      </c>
      <c r="P15" s="11">
        <v>30</v>
      </c>
      <c r="Q15" s="1"/>
      <c r="R15">
        <v>28</v>
      </c>
      <c r="S15">
        <v>29</v>
      </c>
      <c r="T15">
        <v>30</v>
      </c>
      <c r="W15" s="11"/>
      <c r="X15" s="11"/>
      <c r="Y15" s="1"/>
    </row>
    <row r="16" spans="1:25" ht="15.75" x14ac:dyDescent="0.25">
      <c r="A16" s="1"/>
      <c r="G16" s="11"/>
      <c r="H16" s="11"/>
      <c r="I16" s="1"/>
      <c r="J16">
        <v>31</v>
      </c>
      <c r="O16" s="11"/>
      <c r="P16" s="11"/>
      <c r="Q16" s="1"/>
      <c r="R16" s="12"/>
      <c r="S16" s="12"/>
      <c r="T16" s="12"/>
      <c r="U16" s="13"/>
      <c r="V16" s="12"/>
      <c r="W16" s="11"/>
      <c r="X16" s="11"/>
      <c r="Y16" s="1"/>
    </row>
    <row r="17" spans="1:25" ht="12" customHeight="1" x14ac:dyDescent="0.25">
      <c r="A17" s="1"/>
      <c r="B17" s="3"/>
      <c r="C17" s="3"/>
      <c r="D17" s="3"/>
      <c r="E17" s="2" t="s">
        <v>13</v>
      </c>
      <c r="F17" s="3"/>
      <c r="G17" s="4"/>
      <c r="H17" s="4"/>
      <c r="I17" s="1"/>
      <c r="J17" s="3"/>
      <c r="K17" s="3"/>
      <c r="L17" s="3"/>
      <c r="M17" s="2" t="s">
        <v>14</v>
      </c>
      <c r="N17" s="3"/>
      <c r="O17" s="4"/>
      <c r="P17" s="4"/>
      <c r="Q17" s="1"/>
      <c r="R17" s="3"/>
      <c r="S17" s="3"/>
      <c r="T17" s="3"/>
      <c r="U17" s="2" t="s">
        <v>15</v>
      </c>
      <c r="V17" s="3"/>
      <c r="W17" s="4"/>
      <c r="X17" s="4"/>
      <c r="Y17" s="1"/>
    </row>
    <row r="18" spans="1:25" ht="12" customHeight="1" x14ac:dyDescent="0.25">
      <c r="A18" s="1"/>
      <c r="B18" s="7" t="s">
        <v>3</v>
      </c>
      <c r="C18" s="7" t="s">
        <v>4</v>
      </c>
      <c r="D18" s="7" t="s">
        <v>5</v>
      </c>
      <c r="E18" s="7" t="s">
        <v>6</v>
      </c>
      <c r="F18" s="7" t="s">
        <v>7</v>
      </c>
      <c r="G18" s="8" t="s">
        <v>8</v>
      </c>
      <c r="H18" s="8" t="s">
        <v>9</v>
      </c>
      <c r="I18" s="1"/>
      <c r="J18" s="7" t="s">
        <v>3</v>
      </c>
      <c r="K18" s="7" t="s">
        <v>4</v>
      </c>
      <c r="L18" s="7" t="s">
        <v>5</v>
      </c>
      <c r="M18" s="7" t="s">
        <v>6</v>
      </c>
      <c r="N18" s="7" t="s">
        <v>7</v>
      </c>
      <c r="O18" s="8" t="s">
        <v>8</v>
      </c>
      <c r="P18" s="8" t="s">
        <v>9</v>
      </c>
      <c r="Q18" s="1"/>
      <c r="R18" s="7" t="s">
        <v>3</v>
      </c>
      <c r="S18" s="7" t="s">
        <v>4</v>
      </c>
      <c r="T18" s="7" t="s">
        <v>5</v>
      </c>
      <c r="U18" s="7" t="s">
        <v>6</v>
      </c>
      <c r="V18" s="7" t="s">
        <v>7</v>
      </c>
      <c r="W18" s="8" t="s">
        <v>8</v>
      </c>
      <c r="X18" s="8" t="s">
        <v>9</v>
      </c>
      <c r="Y18" s="1"/>
    </row>
    <row r="19" spans="1:25" x14ac:dyDescent="0.25">
      <c r="A19" s="1"/>
      <c r="E19">
        <v>1</v>
      </c>
      <c r="F19">
        <v>2</v>
      </c>
      <c r="G19" s="11">
        <v>3</v>
      </c>
      <c r="H19" s="11">
        <v>4</v>
      </c>
      <c r="I19" s="1"/>
      <c r="O19" s="11"/>
      <c r="P19" s="11">
        <v>1</v>
      </c>
      <c r="Q19" s="1"/>
      <c r="T19">
        <v>1</v>
      </c>
      <c r="U19">
        <v>2</v>
      </c>
      <c r="V19">
        <v>3</v>
      </c>
      <c r="W19" s="11">
        <v>4</v>
      </c>
      <c r="X19" s="11">
        <v>5</v>
      </c>
      <c r="Y19" s="1"/>
    </row>
    <row r="20" spans="1:25" x14ac:dyDescent="0.25">
      <c r="A20" s="1"/>
      <c r="B20">
        <v>5</v>
      </c>
      <c r="C20">
        <v>6</v>
      </c>
      <c r="D20">
        <v>7</v>
      </c>
      <c r="E20">
        <v>8</v>
      </c>
      <c r="F20">
        <v>9</v>
      </c>
      <c r="G20" s="11">
        <v>10</v>
      </c>
      <c r="H20" s="11">
        <v>11</v>
      </c>
      <c r="I20" s="1"/>
      <c r="J20">
        <v>2</v>
      </c>
      <c r="K20">
        <v>3</v>
      </c>
      <c r="L20">
        <v>4</v>
      </c>
      <c r="M20">
        <v>5</v>
      </c>
      <c r="N20">
        <v>6</v>
      </c>
      <c r="O20" s="11">
        <v>7</v>
      </c>
      <c r="P20" s="11">
        <v>8</v>
      </c>
      <c r="Q20" s="1"/>
      <c r="R20">
        <v>6</v>
      </c>
      <c r="S20">
        <v>7</v>
      </c>
      <c r="T20">
        <v>8</v>
      </c>
      <c r="U20">
        <v>9</v>
      </c>
      <c r="V20">
        <v>10</v>
      </c>
      <c r="W20" s="11">
        <v>11</v>
      </c>
      <c r="X20" s="11">
        <v>12</v>
      </c>
      <c r="Y20" s="1"/>
    </row>
    <row r="21" spans="1:25" x14ac:dyDescent="0.25">
      <c r="A21" s="1"/>
      <c r="B21">
        <v>12</v>
      </c>
      <c r="C21">
        <v>13</v>
      </c>
      <c r="D21">
        <v>14</v>
      </c>
      <c r="E21">
        <v>15</v>
      </c>
      <c r="F21">
        <v>16</v>
      </c>
      <c r="G21" s="11">
        <v>17</v>
      </c>
      <c r="H21" s="11">
        <v>18</v>
      </c>
      <c r="I21" s="1"/>
      <c r="J21">
        <v>9</v>
      </c>
      <c r="K21">
        <v>10</v>
      </c>
      <c r="L21">
        <v>11</v>
      </c>
      <c r="M21">
        <v>12</v>
      </c>
      <c r="N21">
        <v>13</v>
      </c>
      <c r="O21" s="11">
        <v>14</v>
      </c>
      <c r="P21" s="11">
        <v>15</v>
      </c>
      <c r="Q21" s="1"/>
      <c r="R21">
        <v>13</v>
      </c>
      <c r="S21">
        <v>14</v>
      </c>
      <c r="T21">
        <v>15</v>
      </c>
      <c r="U21">
        <v>16</v>
      </c>
      <c r="V21">
        <v>17</v>
      </c>
      <c r="W21" s="11">
        <v>18</v>
      </c>
      <c r="X21" s="11">
        <v>19</v>
      </c>
      <c r="Y21" s="1"/>
    </row>
    <row r="22" spans="1:25" x14ac:dyDescent="0.25">
      <c r="A22" s="1"/>
      <c r="B22">
        <v>19</v>
      </c>
      <c r="C22">
        <v>20</v>
      </c>
      <c r="D22">
        <v>21</v>
      </c>
      <c r="E22">
        <v>22</v>
      </c>
      <c r="F22">
        <v>23</v>
      </c>
      <c r="G22" s="11">
        <v>24</v>
      </c>
      <c r="H22" s="11">
        <v>25</v>
      </c>
      <c r="I22" s="1"/>
      <c r="J22">
        <v>16</v>
      </c>
      <c r="K22">
        <v>17</v>
      </c>
      <c r="L22">
        <v>18</v>
      </c>
      <c r="M22">
        <v>19</v>
      </c>
      <c r="N22">
        <v>20</v>
      </c>
      <c r="O22" s="11">
        <v>21</v>
      </c>
      <c r="P22" s="11">
        <v>22</v>
      </c>
      <c r="Q22" s="1"/>
      <c r="R22">
        <v>20</v>
      </c>
      <c r="S22">
        <v>21</v>
      </c>
      <c r="T22">
        <v>22</v>
      </c>
      <c r="U22">
        <v>23</v>
      </c>
      <c r="V22">
        <v>24</v>
      </c>
      <c r="W22" s="11">
        <v>25</v>
      </c>
      <c r="X22" s="11">
        <v>26</v>
      </c>
      <c r="Y22" s="1"/>
    </row>
    <row r="23" spans="1:25" x14ac:dyDescent="0.25">
      <c r="A23" s="1"/>
      <c r="B23">
        <v>26</v>
      </c>
      <c r="C23">
        <v>27</v>
      </c>
      <c r="D23">
        <v>28</v>
      </c>
      <c r="E23">
        <v>29</v>
      </c>
      <c r="F23">
        <v>30</v>
      </c>
      <c r="G23" s="11">
        <v>31</v>
      </c>
      <c r="H23" s="11"/>
      <c r="I23" s="1"/>
      <c r="J23">
        <v>23</v>
      </c>
      <c r="K23">
        <v>24</v>
      </c>
      <c r="L23">
        <v>25</v>
      </c>
      <c r="M23">
        <v>26</v>
      </c>
      <c r="N23">
        <v>27</v>
      </c>
      <c r="O23" s="11">
        <v>28</v>
      </c>
      <c r="P23" s="11">
        <v>29</v>
      </c>
      <c r="Q23" s="1"/>
      <c r="R23">
        <v>27</v>
      </c>
      <c r="S23">
        <v>28</v>
      </c>
      <c r="T23">
        <v>29</v>
      </c>
      <c r="U23">
        <v>30</v>
      </c>
      <c r="W23" s="11"/>
      <c r="X23" s="11"/>
      <c r="Y23" s="1"/>
    </row>
    <row r="24" spans="1:25" ht="15.75" x14ac:dyDescent="0.25">
      <c r="A24" s="1"/>
      <c r="B24" s="12"/>
      <c r="C24" s="12"/>
      <c r="D24" s="12"/>
      <c r="E24" s="13"/>
      <c r="F24" s="12"/>
      <c r="G24" s="11"/>
      <c r="H24" s="11"/>
      <c r="I24" s="1"/>
      <c r="J24">
        <v>30</v>
      </c>
      <c r="K24">
        <v>31</v>
      </c>
      <c r="O24" s="11"/>
      <c r="P24" s="11"/>
      <c r="Q24" s="1"/>
      <c r="W24" s="11"/>
      <c r="X24" s="11"/>
      <c r="Y24" s="1"/>
    </row>
    <row r="25" spans="1:25" ht="12" customHeight="1" x14ac:dyDescent="0.25">
      <c r="A25" s="1"/>
      <c r="B25" s="3"/>
      <c r="C25" s="3"/>
      <c r="D25" s="3"/>
      <c r="E25" s="2" t="s">
        <v>16</v>
      </c>
      <c r="F25" s="3"/>
      <c r="G25" s="4"/>
      <c r="H25" s="4"/>
      <c r="I25" s="1"/>
      <c r="J25" s="3"/>
      <c r="K25" s="3"/>
      <c r="L25" s="3"/>
      <c r="M25" s="2" t="s">
        <v>17</v>
      </c>
      <c r="N25" s="3"/>
      <c r="O25" s="4"/>
      <c r="P25" s="4"/>
      <c r="Q25" s="1"/>
      <c r="R25" s="3"/>
      <c r="S25" s="3"/>
      <c r="T25" s="3"/>
      <c r="U25" s="2" t="s">
        <v>18</v>
      </c>
      <c r="V25" s="3"/>
      <c r="W25" s="4"/>
      <c r="X25" s="4"/>
      <c r="Y25" s="1"/>
    </row>
    <row r="26" spans="1:25" ht="12" customHeight="1" x14ac:dyDescent="0.25">
      <c r="A26" s="1"/>
      <c r="B26" s="7" t="s">
        <v>3</v>
      </c>
      <c r="C26" s="7" t="s">
        <v>4</v>
      </c>
      <c r="D26" s="7" t="s">
        <v>5</v>
      </c>
      <c r="E26" s="7" t="s">
        <v>6</v>
      </c>
      <c r="F26" s="7" t="s">
        <v>7</v>
      </c>
      <c r="G26" s="8" t="s">
        <v>8</v>
      </c>
      <c r="H26" s="8" t="s">
        <v>9</v>
      </c>
      <c r="I26" s="1"/>
      <c r="J26" s="7" t="s">
        <v>3</v>
      </c>
      <c r="K26" s="7" t="s">
        <v>4</v>
      </c>
      <c r="L26" s="7" t="s">
        <v>5</v>
      </c>
      <c r="M26" s="7" t="s">
        <v>6</v>
      </c>
      <c r="N26" s="7" t="s">
        <v>7</v>
      </c>
      <c r="O26" s="8" t="s">
        <v>8</v>
      </c>
      <c r="P26" s="8" t="s">
        <v>9</v>
      </c>
      <c r="Q26" s="1"/>
      <c r="R26" s="7" t="s">
        <v>3</v>
      </c>
      <c r="S26" s="7" t="s">
        <v>4</v>
      </c>
      <c r="T26" s="7" t="s">
        <v>5</v>
      </c>
      <c r="U26" s="7" t="s">
        <v>6</v>
      </c>
      <c r="V26" s="7" t="s">
        <v>7</v>
      </c>
      <c r="W26" s="8" t="s">
        <v>8</v>
      </c>
      <c r="X26" s="8" t="s">
        <v>9</v>
      </c>
      <c r="Y26" s="1"/>
    </row>
    <row r="27" spans="1:25" x14ac:dyDescent="0.25">
      <c r="A27" s="1"/>
      <c r="F27">
        <v>1</v>
      </c>
      <c r="G27" s="11">
        <v>2</v>
      </c>
      <c r="H27" s="11">
        <v>3</v>
      </c>
      <c r="I27" s="1"/>
      <c r="J27">
        <v>1</v>
      </c>
      <c r="K27">
        <v>2</v>
      </c>
      <c r="L27">
        <v>3</v>
      </c>
      <c r="M27">
        <v>4</v>
      </c>
      <c r="N27">
        <v>5</v>
      </c>
      <c r="O27" s="11">
        <v>6</v>
      </c>
      <c r="P27" s="11">
        <v>7</v>
      </c>
      <c r="Q27" s="1"/>
      <c r="T27">
        <v>1</v>
      </c>
      <c r="U27">
        <v>2</v>
      </c>
      <c r="V27">
        <v>3</v>
      </c>
      <c r="W27" s="11">
        <v>4</v>
      </c>
      <c r="X27" s="11">
        <v>5</v>
      </c>
      <c r="Y27" s="1"/>
    </row>
    <row r="28" spans="1:25" x14ac:dyDescent="0.25">
      <c r="A28" s="1"/>
      <c r="B28">
        <v>4</v>
      </c>
      <c r="C28">
        <v>5</v>
      </c>
      <c r="D28">
        <v>6</v>
      </c>
      <c r="E28">
        <v>7</v>
      </c>
      <c r="F28">
        <v>8</v>
      </c>
      <c r="G28" s="11">
        <v>9</v>
      </c>
      <c r="H28" s="11">
        <v>10</v>
      </c>
      <c r="I28" s="1"/>
      <c r="J28">
        <v>8</v>
      </c>
      <c r="K28">
        <v>9</v>
      </c>
      <c r="L28">
        <v>10</v>
      </c>
      <c r="M28">
        <v>11</v>
      </c>
      <c r="N28">
        <v>12</v>
      </c>
      <c r="O28" s="11">
        <v>13</v>
      </c>
      <c r="P28" s="11">
        <v>14</v>
      </c>
      <c r="Q28" s="1"/>
      <c r="R28">
        <v>6</v>
      </c>
      <c r="S28">
        <v>7</v>
      </c>
      <c r="T28">
        <v>8</v>
      </c>
      <c r="U28">
        <v>9</v>
      </c>
      <c r="V28">
        <v>10</v>
      </c>
      <c r="W28" s="11">
        <v>11</v>
      </c>
      <c r="X28" s="11">
        <v>12</v>
      </c>
      <c r="Y28" s="1"/>
    </row>
    <row r="29" spans="1:25" x14ac:dyDescent="0.25">
      <c r="A29" s="1"/>
      <c r="B29">
        <v>11</v>
      </c>
      <c r="C29">
        <v>12</v>
      </c>
      <c r="D29">
        <v>13</v>
      </c>
      <c r="E29">
        <v>14</v>
      </c>
      <c r="F29">
        <v>15</v>
      </c>
      <c r="G29" s="11">
        <v>16</v>
      </c>
      <c r="H29" s="11">
        <v>17</v>
      </c>
      <c r="I29" s="1"/>
      <c r="J29">
        <v>15</v>
      </c>
      <c r="K29">
        <v>16</v>
      </c>
      <c r="L29">
        <v>17</v>
      </c>
      <c r="M29">
        <v>18</v>
      </c>
      <c r="N29">
        <v>19</v>
      </c>
      <c r="O29" s="11">
        <v>20</v>
      </c>
      <c r="P29" s="11">
        <v>21</v>
      </c>
      <c r="Q29" s="1"/>
      <c r="R29">
        <v>13</v>
      </c>
      <c r="S29">
        <v>14</v>
      </c>
      <c r="T29">
        <v>15</v>
      </c>
      <c r="U29">
        <v>16</v>
      </c>
      <c r="V29">
        <v>17</v>
      </c>
      <c r="W29" s="11">
        <v>18</v>
      </c>
      <c r="X29" s="11">
        <v>19</v>
      </c>
      <c r="Y29" s="1"/>
    </row>
    <row r="30" spans="1:25" x14ac:dyDescent="0.25">
      <c r="A30" s="1"/>
      <c r="B30">
        <v>18</v>
      </c>
      <c r="C30">
        <v>19</v>
      </c>
      <c r="D30">
        <v>20</v>
      </c>
      <c r="E30">
        <v>21</v>
      </c>
      <c r="F30">
        <v>22</v>
      </c>
      <c r="G30" s="11">
        <v>23</v>
      </c>
      <c r="H30" s="11">
        <v>24</v>
      </c>
      <c r="I30" s="1"/>
      <c r="J30">
        <v>22</v>
      </c>
      <c r="K30">
        <v>23</v>
      </c>
      <c r="L30">
        <v>24</v>
      </c>
      <c r="M30">
        <v>25</v>
      </c>
      <c r="N30">
        <v>26</v>
      </c>
      <c r="O30" s="11">
        <v>27</v>
      </c>
      <c r="P30" s="11">
        <v>28</v>
      </c>
      <c r="Q30" s="1"/>
      <c r="R30">
        <v>20</v>
      </c>
      <c r="S30">
        <v>21</v>
      </c>
      <c r="T30">
        <v>22</v>
      </c>
      <c r="U30">
        <v>23</v>
      </c>
      <c r="V30">
        <v>24</v>
      </c>
      <c r="W30" s="11">
        <v>25</v>
      </c>
      <c r="X30" s="11">
        <v>26</v>
      </c>
      <c r="Y30" s="1"/>
    </row>
    <row r="31" spans="1:25" x14ac:dyDescent="0.25">
      <c r="A31" s="1"/>
      <c r="B31">
        <v>25</v>
      </c>
      <c r="C31">
        <v>26</v>
      </c>
      <c r="D31">
        <v>27</v>
      </c>
      <c r="E31">
        <v>28</v>
      </c>
      <c r="F31">
        <v>29</v>
      </c>
      <c r="G31" s="11">
        <v>30</v>
      </c>
      <c r="H31" s="11">
        <v>31</v>
      </c>
      <c r="I31" s="1"/>
      <c r="J31">
        <v>29</v>
      </c>
      <c r="K31">
        <v>30</v>
      </c>
      <c r="O31" s="11"/>
      <c r="P31" s="11"/>
      <c r="Q31" s="4"/>
      <c r="R31">
        <v>27</v>
      </c>
      <c r="S31">
        <v>28</v>
      </c>
      <c r="T31">
        <v>29</v>
      </c>
      <c r="U31">
        <v>30</v>
      </c>
      <c r="V31">
        <v>31</v>
      </c>
      <c r="W31" s="11"/>
      <c r="X31" s="11"/>
      <c r="Y31" s="1"/>
    </row>
    <row r="32" spans="1:25" ht="15.75" x14ac:dyDescent="0.25">
      <c r="A32" s="1"/>
      <c r="B32" s="3"/>
      <c r="C32" s="3"/>
      <c r="D32" s="3"/>
      <c r="E32" s="2"/>
      <c r="F32" s="3"/>
      <c r="G32" s="4"/>
      <c r="H32" s="4"/>
      <c r="I32" s="1"/>
      <c r="J32" s="1"/>
      <c r="K32" s="1"/>
      <c r="L32" s="1"/>
      <c r="M32" s="1"/>
      <c r="N32" s="1"/>
      <c r="O32" s="1"/>
      <c r="P32" s="1"/>
      <c r="Q32" s="1"/>
      <c r="R32" s="3"/>
      <c r="S32" s="3"/>
      <c r="T32" s="3"/>
      <c r="U32" s="2"/>
      <c r="V32" s="3"/>
      <c r="W32" s="4"/>
      <c r="X32" s="4"/>
      <c r="Y32" s="1"/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0"/>
  <sheetViews>
    <sheetView zoomScale="75" zoomScaleNormal="75" workbookViewId="0">
      <selection activeCell="C16" sqref="C16"/>
    </sheetView>
  </sheetViews>
  <sheetFormatPr defaultRowHeight="15" x14ac:dyDescent="0.25"/>
  <cols>
    <col min="1" max="1" width="2.7109375"/>
    <col min="2" max="2" width="8.5703125"/>
    <col min="3" max="4" width="9.7109375"/>
    <col min="5" max="5" width="2.28515625"/>
    <col min="6" max="6" width="0.85546875"/>
    <col min="7" max="7" width="2.7109375"/>
    <col min="8" max="8" width="0.85546875"/>
    <col min="9" max="11" width="7.85546875"/>
    <col min="12" max="12" width="5.7109375"/>
    <col min="13" max="15" width="2.7109375"/>
    <col min="16" max="18" width="8.5703125"/>
    <col min="19" max="19" width="2.7109375"/>
    <col min="20" max="27" width="8.5703125"/>
    <col min="28" max="28" width="2.7109375"/>
    <col min="29" max="1025" width="8.5703125"/>
  </cols>
  <sheetData>
    <row r="1" spans="1:27" x14ac:dyDescent="0.25">
      <c r="A1" s="14"/>
      <c r="B1" s="15"/>
      <c r="C1" s="16"/>
      <c r="D1" s="17"/>
      <c r="E1" s="18"/>
      <c r="F1" s="18"/>
      <c r="G1" s="19"/>
      <c r="H1" s="19"/>
      <c r="I1" s="19"/>
      <c r="J1" s="19"/>
      <c r="K1" s="19"/>
      <c r="L1" s="14"/>
      <c r="M1" s="14"/>
      <c r="N1" s="20"/>
      <c r="O1" s="20"/>
    </row>
    <row r="2" spans="1:27" x14ac:dyDescent="0.25">
      <c r="A2" s="14"/>
      <c r="B2" s="21" t="s">
        <v>19</v>
      </c>
      <c r="C2" s="22"/>
      <c r="D2" s="23"/>
      <c r="E2" s="23"/>
      <c r="F2" s="23"/>
      <c r="G2" s="14"/>
      <c r="H2" s="23"/>
      <c r="I2" s="21" t="s">
        <v>20</v>
      </c>
      <c r="J2" s="21"/>
      <c r="K2" s="22"/>
      <c r="L2" s="24"/>
      <c r="M2" s="25"/>
      <c r="N2" s="26"/>
      <c r="O2" s="20"/>
      <c r="P2" s="27"/>
      <c r="Q2" s="28"/>
      <c r="R2" s="29"/>
      <c r="T2" s="30"/>
      <c r="U2" s="30"/>
      <c r="V2" s="30"/>
      <c r="W2" s="30"/>
      <c r="X2" s="30"/>
      <c r="Y2" s="30"/>
      <c r="Z2" s="30"/>
      <c r="AA2" s="30"/>
    </row>
    <row r="3" spans="1:27" x14ac:dyDescent="0.25">
      <c r="A3" s="14"/>
      <c r="B3" s="31" t="s">
        <v>21</v>
      </c>
      <c r="C3" s="32">
        <v>60</v>
      </c>
      <c r="D3" s="33" t="s">
        <v>22</v>
      </c>
      <c r="E3" s="34"/>
      <c r="F3" s="23"/>
      <c r="G3" s="14"/>
      <c r="H3" s="23"/>
      <c r="I3" s="35" t="s">
        <v>23</v>
      </c>
      <c r="J3" s="35"/>
      <c r="K3" s="33"/>
      <c r="L3" s="36">
        <v>1</v>
      </c>
      <c r="M3" s="37"/>
      <c r="N3" s="38"/>
      <c r="O3" s="20"/>
      <c r="P3" s="39"/>
      <c r="Q3" s="40"/>
      <c r="R3" s="40"/>
      <c r="T3" s="41"/>
      <c r="U3" s="42"/>
      <c r="V3" s="42"/>
      <c r="W3" s="42"/>
      <c r="X3" s="42"/>
      <c r="Y3" s="42"/>
      <c r="Z3" s="42"/>
      <c r="AA3" s="42"/>
    </row>
    <row r="4" spans="1:27" x14ac:dyDescent="0.25">
      <c r="A4" s="14"/>
      <c r="B4" s="31" t="s">
        <v>24</v>
      </c>
      <c r="C4" s="32">
        <v>175</v>
      </c>
      <c r="D4" s="33" t="s">
        <v>25</v>
      </c>
      <c r="E4" s="34"/>
      <c r="F4" s="23"/>
      <c r="G4" s="14"/>
      <c r="H4" s="23"/>
      <c r="I4" s="35" t="s">
        <v>26</v>
      </c>
      <c r="J4" s="35"/>
      <c r="K4" s="33"/>
      <c r="L4" s="36">
        <v>1.2</v>
      </c>
      <c r="M4" s="37"/>
      <c r="N4" s="38"/>
      <c r="O4" s="20"/>
      <c r="P4" s="39"/>
      <c r="Q4" s="43"/>
      <c r="R4" s="40"/>
      <c r="T4" s="41"/>
      <c r="U4" s="42"/>
      <c r="V4" s="42"/>
      <c r="W4" s="42"/>
      <c r="X4" s="42"/>
      <c r="Y4" s="42"/>
      <c r="Z4" s="42"/>
      <c r="AA4" s="42"/>
    </row>
    <row r="5" spans="1:27" x14ac:dyDescent="0.25">
      <c r="A5" s="14"/>
      <c r="B5" s="44" t="s">
        <v>27</v>
      </c>
      <c r="C5" s="32">
        <v>20</v>
      </c>
      <c r="D5" s="33" t="s">
        <v>28</v>
      </c>
      <c r="E5" s="34"/>
      <c r="F5" s="23"/>
      <c r="G5" s="14"/>
      <c r="H5" s="23"/>
      <c r="I5" s="35" t="s">
        <v>29</v>
      </c>
      <c r="J5" s="35"/>
      <c r="K5" s="33"/>
      <c r="L5" s="36">
        <v>1.4</v>
      </c>
      <c r="M5" s="37"/>
      <c r="N5" s="38"/>
      <c r="O5" s="20"/>
      <c r="P5" s="41"/>
      <c r="Q5" s="43"/>
      <c r="R5" s="40"/>
      <c r="T5" s="41"/>
      <c r="U5" s="42"/>
      <c r="V5" s="42"/>
      <c r="W5" s="42"/>
      <c r="X5" s="42"/>
      <c r="Y5" s="42"/>
      <c r="Z5" s="42"/>
      <c r="AA5" s="42"/>
    </row>
    <row r="6" spans="1:27" x14ac:dyDescent="0.25">
      <c r="A6" s="14"/>
      <c r="B6" s="31" t="s">
        <v>30</v>
      </c>
      <c r="C6" s="32">
        <v>1.8</v>
      </c>
      <c r="D6" s="33" t="s">
        <v>31</v>
      </c>
      <c r="E6" s="34"/>
      <c r="F6" s="23"/>
      <c r="G6" s="14"/>
      <c r="H6" s="23"/>
      <c r="I6" s="35" t="s">
        <v>32</v>
      </c>
      <c r="J6" s="35"/>
      <c r="K6" s="33"/>
      <c r="L6" s="36">
        <v>1.6</v>
      </c>
      <c r="M6" s="37"/>
      <c r="N6" s="38"/>
      <c r="O6" s="20"/>
    </row>
    <row r="7" spans="1:27" x14ac:dyDescent="0.25">
      <c r="A7" s="14"/>
      <c r="B7" s="45" t="s">
        <v>33</v>
      </c>
      <c r="C7" s="46">
        <f>C6*(66.47+(13.75*C3)+(5*C4)-(6.8*C5))</f>
        <v>2934.846</v>
      </c>
      <c r="D7" s="22" t="s">
        <v>34</v>
      </c>
      <c r="E7" s="47"/>
      <c r="F7" s="23"/>
      <c r="G7" s="14"/>
      <c r="H7" s="23"/>
      <c r="I7" s="35" t="s">
        <v>35</v>
      </c>
      <c r="J7" s="35"/>
      <c r="K7" s="33"/>
      <c r="L7" s="36">
        <v>1.8</v>
      </c>
      <c r="M7" s="37"/>
      <c r="N7" s="38"/>
      <c r="O7" s="20"/>
      <c r="P7" s="48"/>
      <c r="Q7" s="49"/>
      <c r="R7" s="50"/>
    </row>
    <row r="8" spans="1:27" x14ac:dyDescent="0.25">
      <c r="A8" s="14"/>
      <c r="B8" s="51"/>
      <c r="C8" s="52"/>
      <c r="D8" s="53"/>
      <c r="E8" s="54"/>
      <c r="F8" s="55"/>
      <c r="G8" s="14"/>
      <c r="H8" s="23"/>
      <c r="I8" s="35" t="s">
        <v>36</v>
      </c>
      <c r="J8" s="35"/>
      <c r="K8" s="33"/>
      <c r="L8" s="36">
        <v>2</v>
      </c>
      <c r="M8" s="37"/>
      <c r="N8" s="38"/>
      <c r="O8" s="20"/>
      <c r="P8" s="56"/>
      <c r="Q8" s="57"/>
      <c r="R8" s="58"/>
    </row>
    <row r="9" spans="1:27" ht="5.0999999999999996" customHeight="1" x14ac:dyDescent="0.25">
      <c r="A9" s="14"/>
      <c r="B9" s="14"/>
      <c r="C9" s="14"/>
      <c r="D9" s="14"/>
      <c r="E9" s="14"/>
      <c r="F9" s="14"/>
      <c r="G9" s="14"/>
      <c r="H9" s="23"/>
      <c r="I9" s="23"/>
      <c r="J9" s="23"/>
      <c r="K9" s="23"/>
      <c r="L9" s="23"/>
      <c r="M9" s="37"/>
      <c r="N9" s="38"/>
      <c r="O9" s="20"/>
      <c r="P9" s="56"/>
      <c r="Q9" s="57"/>
      <c r="R9" s="58"/>
    </row>
    <row r="10" spans="1:27" x14ac:dyDescent="0.25">
      <c r="A10" s="14"/>
      <c r="B10" s="59" t="s">
        <v>37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20"/>
      <c r="O10" s="20"/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0"/>
  <sheetViews>
    <sheetView tabSelected="1" zoomScale="80" zoomScaleNormal="80" workbookViewId="0">
      <selection activeCell="N9" sqref="N9"/>
    </sheetView>
  </sheetViews>
  <sheetFormatPr defaultRowHeight="15" x14ac:dyDescent="0.25"/>
  <cols>
    <col min="1" max="1" width="2.7109375"/>
    <col min="2" max="2" width="0.85546875"/>
    <col min="3" max="3" width="7.42578125" bestFit="1" customWidth="1"/>
    <col min="4" max="4" width="15.7109375"/>
    <col min="5" max="8" width="5.28515625"/>
    <col min="9" max="9" width="0.85546875"/>
    <col min="10" max="10" width="2.7109375"/>
    <col min="11" max="11" width="0.85546875"/>
    <col min="12" max="12" width="7.42578125" bestFit="1" customWidth="1"/>
    <col min="13" max="13" width="15.7109375"/>
    <col min="14" max="17" width="5.28515625"/>
    <col min="18" max="18" width="0.85546875"/>
    <col min="19" max="19" width="2.7109375"/>
    <col min="20" max="20" width="0.85546875"/>
    <col min="21" max="21" width="7.42578125" bestFit="1" customWidth="1"/>
    <col min="22" max="22" width="15.7109375"/>
    <col min="23" max="26" width="5.28515625"/>
    <col min="27" max="27" width="0.85546875"/>
    <col min="28" max="28" width="2.7109375"/>
    <col min="29" max="29" width="0.85546875"/>
    <col min="30" max="30" width="12.140625" bestFit="1" customWidth="1"/>
    <col min="31" max="31" width="15.85546875" customWidth="1"/>
    <col min="32" max="32" width="11.28515625" bestFit="1" customWidth="1"/>
    <col min="33" max="33" width="11.5703125" customWidth="1"/>
    <col min="34" max="34" width="9.28515625" customWidth="1"/>
    <col min="35" max="35" width="5.28515625" customWidth="1"/>
    <col min="36" max="36" width="2.7109375"/>
    <col min="37" max="37" width="7.7109375"/>
    <col min="38" max="38" width="2.7109375"/>
    <col min="39" max="40" width="8.5703125"/>
    <col min="41" max="41" width="9.42578125"/>
    <col min="42" max="1025" width="8.5703125"/>
  </cols>
  <sheetData>
    <row r="1" spans="1:44" ht="12" customHeight="1" x14ac:dyDescent="0.25">
      <c r="A1" s="60"/>
      <c r="B1" s="61"/>
      <c r="C1" s="62"/>
      <c r="D1" s="63"/>
      <c r="E1" s="64"/>
      <c r="F1" s="65"/>
      <c r="G1" s="17"/>
      <c r="H1" s="18"/>
      <c r="I1" s="61"/>
      <c r="J1" s="66"/>
      <c r="K1" s="61"/>
      <c r="L1" s="62"/>
      <c r="M1" s="67"/>
      <c r="N1" s="64"/>
      <c r="O1" s="65"/>
      <c r="P1" s="17"/>
      <c r="Q1" s="18"/>
      <c r="R1" s="61"/>
      <c r="S1" s="68"/>
      <c r="T1" s="61"/>
      <c r="U1" s="62"/>
      <c r="V1" s="63"/>
      <c r="W1" s="64"/>
      <c r="X1" s="65"/>
      <c r="Y1" s="17"/>
      <c r="Z1" s="18"/>
      <c r="AA1" s="61"/>
      <c r="AB1" s="61"/>
      <c r="AC1" s="61"/>
      <c r="AD1" s="69"/>
      <c r="AE1" s="70"/>
      <c r="AF1" s="71"/>
      <c r="AG1" s="19"/>
      <c r="AH1" s="19"/>
      <c r="AI1" s="19"/>
      <c r="AJ1" s="19"/>
      <c r="AK1" s="72"/>
      <c r="AL1" s="73"/>
      <c r="AM1" s="73"/>
      <c r="AN1" s="73"/>
      <c r="AO1" s="73"/>
      <c r="AP1" s="73"/>
      <c r="AQ1" s="73"/>
      <c r="AR1" s="73"/>
    </row>
    <row r="2" spans="1:44" ht="12" customHeight="1" x14ac:dyDescent="0.25">
      <c r="A2" s="60"/>
      <c r="B2" s="74"/>
      <c r="C2" s="31">
        <v>0.25</v>
      </c>
      <c r="D2" s="75"/>
      <c r="E2" s="76"/>
      <c r="F2" s="76"/>
      <c r="G2" s="76"/>
      <c r="H2" s="76"/>
      <c r="I2" s="74"/>
      <c r="J2" s="66"/>
      <c r="K2" s="74"/>
      <c r="L2" s="31">
        <v>0.625</v>
      </c>
      <c r="M2" s="75"/>
      <c r="N2" s="76"/>
      <c r="O2" s="76"/>
      <c r="P2" s="76"/>
      <c r="Q2" s="76"/>
      <c r="R2" s="74"/>
      <c r="S2" s="68"/>
      <c r="T2" s="74"/>
      <c r="U2" s="31">
        <v>0.93055555555555547</v>
      </c>
      <c r="V2" s="75" t="s">
        <v>172</v>
      </c>
      <c r="W2" s="76"/>
      <c r="X2" s="76"/>
      <c r="Y2" s="76"/>
      <c r="Z2" s="76"/>
      <c r="AA2" s="74"/>
      <c r="AB2" s="61"/>
      <c r="AC2" s="74"/>
      <c r="AD2" s="77" t="s">
        <v>38</v>
      </c>
      <c r="AE2" s="78" t="s">
        <v>39</v>
      </c>
      <c r="AF2" s="78" t="s">
        <v>40</v>
      </c>
      <c r="AG2" s="78" t="s">
        <v>41</v>
      </c>
      <c r="AH2" s="78" t="s">
        <v>42</v>
      </c>
      <c r="AI2" s="74"/>
      <c r="AJ2" s="60"/>
      <c r="AK2" s="73"/>
      <c r="AL2" s="79"/>
      <c r="AM2" s="80"/>
      <c r="AN2" s="81"/>
      <c r="AO2" s="82"/>
      <c r="AP2" s="83"/>
      <c r="AQ2" s="84"/>
      <c r="AR2" s="73"/>
    </row>
    <row r="3" spans="1:44" ht="12" customHeight="1" x14ac:dyDescent="0.25">
      <c r="A3" s="60"/>
      <c r="B3" s="85"/>
      <c r="C3" s="31"/>
      <c r="D3" s="75"/>
      <c r="E3" s="86" t="s">
        <v>43</v>
      </c>
      <c r="F3" s="87" t="s">
        <v>44</v>
      </c>
      <c r="G3" s="88" t="s">
        <v>45</v>
      </c>
      <c r="H3" s="89" t="s">
        <v>46</v>
      </c>
      <c r="I3" s="85"/>
      <c r="J3" s="68"/>
      <c r="K3" s="85"/>
      <c r="L3" s="31"/>
      <c r="M3" s="75"/>
      <c r="N3" s="86" t="s">
        <v>43</v>
      </c>
      <c r="O3" s="87" t="s">
        <v>44</v>
      </c>
      <c r="P3" s="88" t="s">
        <v>45</v>
      </c>
      <c r="Q3" s="89" t="s">
        <v>46</v>
      </c>
      <c r="R3" s="85"/>
      <c r="S3" s="90"/>
      <c r="T3" s="85"/>
      <c r="U3" s="31"/>
      <c r="V3" s="75"/>
      <c r="W3" s="86" t="s">
        <v>43</v>
      </c>
      <c r="X3" s="87" t="s">
        <v>44</v>
      </c>
      <c r="Y3" s="88" t="s">
        <v>45</v>
      </c>
      <c r="Z3" s="89" t="s">
        <v>46</v>
      </c>
      <c r="AA3" s="85"/>
      <c r="AB3" s="14"/>
      <c r="AC3" s="74"/>
      <c r="AD3" s="91" t="s">
        <v>47</v>
      </c>
      <c r="AE3" s="92">
        <f>E11+N11+W11+W24+N24+E24+E37+N37+W37+AF37</f>
        <v>304.79999999999995</v>
      </c>
      <c r="AF3" s="93">
        <f>AG3*100/(AG3+AG4+AG5+AG6)</f>
        <v>29.461657798205046</v>
      </c>
      <c r="AG3" s="94">
        <f>E12+N12+W12+W25+N25+E25+E38+N38+W38+AF38</f>
        <v>1219.1999999999998</v>
      </c>
      <c r="AH3" s="95">
        <f>AE3/TMB!C3</f>
        <v>5.0799999999999992</v>
      </c>
      <c r="AI3" s="74"/>
      <c r="AJ3" s="60"/>
      <c r="AK3" s="73"/>
      <c r="AL3" s="96"/>
      <c r="AM3" s="97"/>
      <c r="AN3" s="98"/>
      <c r="AO3" s="99"/>
      <c r="AP3" s="100"/>
      <c r="AQ3" s="101"/>
      <c r="AR3" s="73"/>
    </row>
    <row r="4" spans="1:44" ht="12" customHeight="1" x14ac:dyDescent="0.25">
      <c r="A4" s="61"/>
      <c r="B4" s="74"/>
      <c r="C4" s="102">
        <v>50</v>
      </c>
      <c r="D4" s="103" t="s">
        <v>122</v>
      </c>
      <c r="E4" s="104">
        <v>31.6</v>
      </c>
      <c r="F4" s="105"/>
      <c r="G4" s="106">
        <v>16.600000000000001</v>
      </c>
      <c r="H4" s="107">
        <v>2</v>
      </c>
      <c r="I4" s="74"/>
      <c r="J4" s="60"/>
      <c r="K4" s="74"/>
      <c r="L4" s="102" t="s">
        <v>175</v>
      </c>
      <c r="M4" s="103" t="s">
        <v>176</v>
      </c>
      <c r="N4" s="104">
        <v>4</v>
      </c>
      <c r="O4" s="105"/>
      <c r="P4" s="106">
        <v>38</v>
      </c>
      <c r="Q4" s="107"/>
      <c r="R4" s="74"/>
      <c r="S4" s="19"/>
      <c r="T4" s="74"/>
      <c r="U4" s="102" t="s">
        <v>175</v>
      </c>
      <c r="V4" s="103" t="s">
        <v>176</v>
      </c>
      <c r="W4" s="104">
        <v>4</v>
      </c>
      <c r="X4" s="105"/>
      <c r="Y4" s="106">
        <v>38</v>
      </c>
      <c r="Z4" s="107"/>
      <c r="AA4" s="74"/>
      <c r="AB4" s="14"/>
      <c r="AC4" s="74"/>
      <c r="AD4" s="109" t="s">
        <v>48</v>
      </c>
      <c r="AE4" s="110">
        <f>F11+O11+X11+X24+O24+F24+F37+O37+X37+AG37</f>
        <v>0</v>
      </c>
      <c r="AF4" s="111">
        <f>AG4*100/(AG3+AG4+AG5+AG6)</f>
        <v>0</v>
      </c>
      <c r="AG4" s="112">
        <f>F12+O12+X12+X25+O25+F25+F38+O38+X38+AG38</f>
        <v>0</v>
      </c>
      <c r="AH4" s="113">
        <f>AE4/TMB!C3</f>
        <v>0</v>
      </c>
      <c r="AI4" s="74"/>
      <c r="AJ4" s="61"/>
      <c r="AK4" s="20"/>
      <c r="AL4" s="114"/>
      <c r="AM4" s="115"/>
      <c r="AN4" s="116"/>
      <c r="AO4" s="117"/>
      <c r="AP4" s="101"/>
      <c r="AQ4" s="101"/>
      <c r="AR4" s="73"/>
    </row>
    <row r="5" spans="1:44" ht="12" customHeight="1" x14ac:dyDescent="0.25">
      <c r="A5" s="61"/>
      <c r="B5" s="74"/>
      <c r="C5" s="102" t="s">
        <v>50</v>
      </c>
      <c r="D5" s="103" t="s">
        <v>49</v>
      </c>
      <c r="E5" s="104">
        <v>6.3</v>
      </c>
      <c r="F5" s="105"/>
      <c r="G5" s="106">
        <v>33</v>
      </c>
      <c r="H5" s="107">
        <v>4</v>
      </c>
      <c r="I5" s="74"/>
      <c r="J5" s="60"/>
      <c r="K5" s="74"/>
      <c r="L5" s="102">
        <v>3</v>
      </c>
      <c r="M5" s="103" t="s">
        <v>177</v>
      </c>
      <c r="N5" s="104">
        <v>10.74</v>
      </c>
      <c r="O5" s="105"/>
      <c r="P5" s="106">
        <v>0.72</v>
      </c>
      <c r="Q5" s="107">
        <v>0.18</v>
      </c>
      <c r="R5" s="74"/>
      <c r="S5" s="19"/>
      <c r="T5" s="74"/>
      <c r="U5" s="102" t="s">
        <v>50</v>
      </c>
      <c r="V5" s="103" t="s">
        <v>122</v>
      </c>
      <c r="W5" s="104">
        <v>31.6</v>
      </c>
      <c r="X5" s="105"/>
      <c r="Y5" s="106">
        <v>16.600000000000001</v>
      </c>
      <c r="Z5" s="107">
        <v>2</v>
      </c>
      <c r="AA5" s="74"/>
      <c r="AB5" s="14"/>
      <c r="AC5" s="74"/>
      <c r="AD5" s="118" t="s">
        <v>51</v>
      </c>
      <c r="AE5" s="119">
        <f>G11+P11+Y11+G24+P24+Y24+G37+P37+Y37+AH37</f>
        <v>578.70000000000005</v>
      </c>
      <c r="AF5" s="120">
        <f>AG5*100/(AG3+AG4+AG5+AG6)</f>
        <v>55.936553044033005</v>
      </c>
      <c r="AG5" s="121">
        <f>G12+P12+Y12+Y25+P25+G25+G38+P38+Y38+AH38</f>
        <v>2314.7999999999997</v>
      </c>
      <c r="AH5" s="122">
        <f>AE5/TMB!C3</f>
        <v>9.6450000000000014</v>
      </c>
      <c r="AI5" s="74"/>
      <c r="AJ5" s="19"/>
      <c r="AK5" s="73"/>
      <c r="AL5" s="123"/>
      <c r="AM5" s="124"/>
      <c r="AN5" s="125"/>
      <c r="AO5" s="125"/>
      <c r="AP5" s="125"/>
      <c r="AQ5" s="101"/>
      <c r="AR5" s="73"/>
    </row>
    <row r="6" spans="1:44" ht="12" customHeight="1" x14ac:dyDescent="0.25">
      <c r="A6" s="61"/>
      <c r="B6" s="74"/>
      <c r="C6" s="102" t="s">
        <v>174</v>
      </c>
      <c r="D6" s="103" t="s">
        <v>171</v>
      </c>
      <c r="E6" s="104">
        <v>9</v>
      </c>
      <c r="F6" s="105"/>
      <c r="G6" s="106">
        <v>15</v>
      </c>
      <c r="H6" s="107">
        <v>1.5</v>
      </c>
      <c r="I6" s="74"/>
      <c r="J6" s="60"/>
      <c r="K6" s="74"/>
      <c r="L6" s="102">
        <v>1</v>
      </c>
      <c r="M6" s="103" t="s">
        <v>178</v>
      </c>
      <c r="N6" s="104">
        <v>6.26</v>
      </c>
      <c r="O6" s="105"/>
      <c r="P6" s="106">
        <v>0.56000000000000005</v>
      </c>
      <c r="Q6" s="107">
        <v>5.28</v>
      </c>
      <c r="R6" s="74"/>
      <c r="S6" s="19"/>
      <c r="T6" s="74"/>
      <c r="U6" s="102" t="s">
        <v>71</v>
      </c>
      <c r="V6" s="103" t="s">
        <v>184</v>
      </c>
      <c r="W6" s="104">
        <v>3</v>
      </c>
      <c r="X6" s="105"/>
      <c r="Y6" s="106">
        <v>3.2</v>
      </c>
      <c r="Z6" s="107"/>
      <c r="AA6" s="74"/>
      <c r="AB6" s="14"/>
      <c r="AC6" s="74"/>
      <c r="AD6" s="126" t="s">
        <v>46</v>
      </c>
      <c r="AE6" s="127">
        <f>H11+Q11+Z11+Z24+Q24+H24+H37+Q37+Z37+AI37</f>
        <v>67.14</v>
      </c>
      <c r="AF6" s="128">
        <f>AG6*100/(AG3+AG4+AG5+AG6)</f>
        <v>14.60178915776196</v>
      </c>
      <c r="AG6" s="129">
        <f>H12+Q12+Z12+Z25+Q25+H25+H38+Q38+Z38+AI38</f>
        <v>604.26</v>
      </c>
      <c r="AH6" s="130">
        <f>AE6/TMB!C3</f>
        <v>1.119</v>
      </c>
      <c r="AI6" s="74"/>
      <c r="AJ6" s="19"/>
      <c r="AK6" s="73"/>
      <c r="AL6" s="131"/>
      <c r="AM6" s="81"/>
      <c r="AN6" s="132"/>
      <c r="AO6" s="80"/>
      <c r="AP6" s="82"/>
      <c r="AQ6" s="84"/>
      <c r="AR6" s="73"/>
    </row>
    <row r="7" spans="1:44" ht="12" customHeight="1" x14ac:dyDescent="0.25">
      <c r="A7" s="61"/>
      <c r="B7" s="74"/>
      <c r="C7" s="102"/>
      <c r="D7" s="103"/>
      <c r="E7" s="104"/>
      <c r="F7" s="105"/>
      <c r="G7" s="106"/>
      <c r="H7" s="107"/>
      <c r="I7" s="74"/>
      <c r="J7" s="60"/>
      <c r="K7" s="74"/>
      <c r="L7" s="102">
        <v>2</v>
      </c>
      <c r="M7" s="103" t="s">
        <v>53</v>
      </c>
      <c r="N7" s="104">
        <v>9</v>
      </c>
      <c r="O7" s="105"/>
      <c r="P7" s="106">
        <v>57</v>
      </c>
      <c r="Q7" s="107">
        <v>0</v>
      </c>
      <c r="R7" s="74"/>
      <c r="S7" s="19"/>
      <c r="T7" s="74"/>
      <c r="U7" s="108"/>
      <c r="V7" s="103"/>
      <c r="W7" s="104"/>
      <c r="X7" s="105"/>
      <c r="Y7" s="106"/>
      <c r="Z7" s="107"/>
      <c r="AA7" s="74"/>
      <c r="AB7" s="14"/>
      <c r="AC7" s="74"/>
      <c r="AD7" s="133"/>
      <c r="AE7" s="134"/>
      <c r="AF7" s="135" t="s">
        <v>54</v>
      </c>
      <c r="AG7" s="136">
        <f>AG3+AG4+AG5+AG6</f>
        <v>4138.2599999999993</v>
      </c>
      <c r="AH7" s="137" t="s">
        <v>55</v>
      </c>
      <c r="AI7" s="74"/>
      <c r="AJ7" s="19"/>
      <c r="AK7" s="73"/>
      <c r="AL7" s="114"/>
      <c r="AM7" s="138"/>
      <c r="AN7" s="124"/>
      <c r="AO7" s="139"/>
      <c r="AP7" s="139"/>
      <c r="AQ7" s="84"/>
      <c r="AR7" s="73"/>
    </row>
    <row r="8" spans="1:44" ht="12" customHeight="1" x14ac:dyDescent="0.25">
      <c r="A8" s="61"/>
      <c r="B8" s="74"/>
      <c r="C8" s="108"/>
      <c r="D8" s="103"/>
      <c r="E8" s="104"/>
      <c r="F8" s="105"/>
      <c r="G8" s="106"/>
      <c r="H8" s="107"/>
      <c r="I8" s="74"/>
      <c r="J8" s="60"/>
      <c r="K8" s="74"/>
      <c r="L8" s="108"/>
      <c r="M8" s="103"/>
      <c r="N8" s="104"/>
      <c r="O8" s="105"/>
      <c r="P8" s="140"/>
      <c r="Q8" s="107"/>
      <c r="R8" s="74"/>
      <c r="S8" s="19"/>
      <c r="T8" s="74"/>
      <c r="U8" s="108"/>
      <c r="V8" s="103"/>
      <c r="W8" s="104"/>
      <c r="X8" s="105"/>
      <c r="Y8" s="106"/>
      <c r="Z8" s="107"/>
      <c r="AA8" s="74"/>
      <c r="AB8" s="14"/>
      <c r="AC8" s="141"/>
      <c r="AD8" s="133"/>
      <c r="AE8" s="134"/>
      <c r="AF8" s="142" t="s">
        <v>56</v>
      </c>
      <c r="AG8" s="143">
        <f>AG7-TMB!C7</f>
        <v>1203.4139999999993</v>
      </c>
      <c r="AH8" s="144" t="s">
        <v>55</v>
      </c>
      <c r="AI8" s="74"/>
      <c r="AJ8" s="19"/>
      <c r="AK8" s="73"/>
      <c r="AL8" s="145"/>
      <c r="AM8" s="138"/>
      <c r="AN8" s="124"/>
      <c r="AO8" s="97"/>
      <c r="AP8" s="99"/>
      <c r="AQ8" s="84"/>
      <c r="AR8" s="73"/>
    </row>
    <row r="9" spans="1:44" ht="12" customHeight="1" x14ac:dyDescent="0.25">
      <c r="A9" s="61"/>
      <c r="B9" s="74"/>
      <c r="C9" s="108"/>
      <c r="D9" s="103"/>
      <c r="E9" s="104"/>
      <c r="F9" s="105"/>
      <c r="G9" s="106"/>
      <c r="H9" s="107"/>
      <c r="I9" s="74"/>
      <c r="J9" s="60"/>
      <c r="K9" s="74"/>
      <c r="L9" s="108"/>
      <c r="M9" s="146"/>
      <c r="N9" s="147"/>
      <c r="O9" s="148"/>
      <c r="P9" s="149"/>
      <c r="Q9" s="150"/>
      <c r="R9" s="74"/>
      <c r="S9" s="19"/>
      <c r="T9" s="74"/>
      <c r="U9" s="108"/>
      <c r="V9" s="103"/>
      <c r="W9" s="104"/>
      <c r="X9" s="105"/>
      <c r="Y9" s="106"/>
      <c r="Z9" s="107"/>
      <c r="AA9" s="74"/>
      <c r="AB9" s="14"/>
      <c r="AC9" s="70"/>
      <c r="AD9" s="70"/>
      <c r="AE9" s="151"/>
      <c r="AF9" s="152"/>
      <c r="AG9" s="54"/>
      <c r="AH9" s="54"/>
      <c r="AI9" s="54"/>
      <c r="AJ9" s="19"/>
      <c r="AK9" s="73"/>
      <c r="AL9" s="145"/>
      <c r="AM9" s="138"/>
      <c r="AN9" s="82"/>
      <c r="AO9" s="82"/>
      <c r="AP9" s="153"/>
      <c r="AQ9" s="84"/>
      <c r="AR9" s="73"/>
    </row>
    <row r="10" spans="1:44" ht="12" customHeight="1" x14ac:dyDescent="0.25">
      <c r="A10" s="61"/>
      <c r="B10" s="74"/>
      <c r="C10" s="108"/>
      <c r="D10" s="103"/>
      <c r="E10" s="104"/>
      <c r="F10" s="105"/>
      <c r="G10" s="106"/>
      <c r="H10" s="107"/>
      <c r="I10" s="74"/>
      <c r="J10" s="60"/>
      <c r="K10" s="74"/>
      <c r="L10" s="108"/>
      <c r="M10" s="146"/>
      <c r="N10" s="147"/>
      <c r="O10" s="148"/>
      <c r="P10" s="149"/>
      <c r="Q10" s="150"/>
      <c r="R10" s="74"/>
      <c r="S10" s="19"/>
      <c r="T10" s="74"/>
      <c r="U10" s="108"/>
      <c r="V10" s="103"/>
      <c r="W10" s="104"/>
      <c r="X10" s="105"/>
      <c r="Y10" s="106"/>
      <c r="Z10" s="107"/>
      <c r="AA10" s="74"/>
      <c r="AB10" s="14"/>
      <c r="AC10" s="141"/>
      <c r="AD10" s="154"/>
      <c r="AE10" s="155" t="s">
        <v>57</v>
      </c>
      <c r="AF10" s="155"/>
      <c r="AG10" s="89"/>
      <c r="AH10" s="89"/>
      <c r="AI10" s="74"/>
      <c r="AJ10" s="19"/>
      <c r="AK10" s="20"/>
      <c r="AL10" s="145"/>
      <c r="AM10" s="116"/>
      <c r="AN10" s="156"/>
      <c r="AO10" s="145"/>
      <c r="AP10" s="82"/>
      <c r="AQ10" s="82"/>
      <c r="AR10" s="73"/>
    </row>
    <row r="11" spans="1:44" ht="12" customHeight="1" x14ac:dyDescent="0.25">
      <c r="A11" s="61"/>
      <c r="B11" s="74"/>
      <c r="C11" s="44" t="s">
        <v>55</v>
      </c>
      <c r="D11" s="133" t="s">
        <v>58</v>
      </c>
      <c r="E11" s="157">
        <f>E5+E6+E7+E8+E9+E10+E4</f>
        <v>46.900000000000006</v>
      </c>
      <c r="F11" s="158">
        <f>F5+F6+F7+F8+F9+F10+F4</f>
        <v>0</v>
      </c>
      <c r="G11" s="159">
        <f>G5+G6+G7+G8+G9+G10+G4</f>
        <v>64.599999999999994</v>
      </c>
      <c r="H11" s="47">
        <f>H5+H6+H7+H8+H9+H10+H4</f>
        <v>7.5</v>
      </c>
      <c r="I11" s="74"/>
      <c r="J11" s="68"/>
      <c r="K11" s="74"/>
      <c r="L11" s="44" t="s">
        <v>55</v>
      </c>
      <c r="M11" s="133" t="s">
        <v>58</v>
      </c>
      <c r="N11" s="157">
        <f>N4+N5+N6+N7+N8+N9+N10</f>
        <v>30</v>
      </c>
      <c r="O11" s="158">
        <f>O4+O5+O6+O7+O8+O9+O10</f>
        <v>0</v>
      </c>
      <c r="P11" s="159">
        <f>P4+P5+P6+P7+P8+P9+P10</f>
        <v>96.28</v>
      </c>
      <c r="Q11" s="47">
        <f>Q4+Q5+Q6+Q7+Q8+Q9+Q10</f>
        <v>5.46</v>
      </c>
      <c r="R11" s="74"/>
      <c r="S11" s="90"/>
      <c r="T11" s="74"/>
      <c r="U11" s="44" t="s">
        <v>55</v>
      </c>
      <c r="V11" s="133" t="s">
        <v>58</v>
      </c>
      <c r="W11" s="157">
        <f>W4+W5+W6+W7+W8+W9+W10</f>
        <v>38.6</v>
      </c>
      <c r="X11" s="158">
        <f>X4+X5+X6+X7+X8+X9+X10</f>
        <v>0</v>
      </c>
      <c r="Y11" s="159">
        <f>Y4+Y5+Y6+Y7+Y8+Y9+Y10</f>
        <v>57.800000000000004</v>
      </c>
      <c r="Z11" s="47">
        <f>Z4+Z5+Z6+Z7+Z8+Z9+Z10</f>
        <v>2</v>
      </c>
      <c r="AA11" s="74"/>
      <c r="AB11" s="14"/>
      <c r="AC11" s="141"/>
      <c r="AD11" s="160" t="s">
        <v>59</v>
      </c>
      <c r="AE11" s="161">
        <v>3</v>
      </c>
      <c r="AF11" s="162" t="s">
        <v>42</v>
      </c>
      <c r="AG11" s="163">
        <f>AE11*TMB!C3</f>
        <v>180</v>
      </c>
      <c r="AH11" s="164">
        <f>AE3-AG11</f>
        <v>124.79999999999995</v>
      </c>
      <c r="AI11" s="74"/>
      <c r="AJ11" s="19"/>
      <c r="AK11" s="165"/>
      <c r="AL11" s="73"/>
      <c r="AM11" s="73"/>
      <c r="AN11" s="73"/>
      <c r="AO11" s="73"/>
      <c r="AP11" s="73"/>
      <c r="AQ11" s="73"/>
      <c r="AR11" s="73"/>
    </row>
    <row r="12" spans="1:44" ht="12" customHeight="1" x14ac:dyDescent="0.25">
      <c r="A12" s="61"/>
      <c r="B12" s="74"/>
      <c r="C12" s="44">
        <f>E12+G12+H12+F12</f>
        <v>513.5</v>
      </c>
      <c r="D12" s="133" t="s">
        <v>60</v>
      </c>
      <c r="E12" s="157">
        <f>E11*4</f>
        <v>187.60000000000002</v>
      </c>
      <c r="F12" s="158">
        <f>F11*4</f>
        <v>0</v>
      </c>
      <c r="G12" s="159">
        <f>G11*4</f>
        <v>258.39999999999998</v>
      </c>
      <c r="H12" s="47">
        <f>H11*9</f>
        <v>67.5</v>
      </c>
      <c r="I12" s="74"/>
      <c r="J12" s="68"/>
      <c r="K12" s="74"/>
      <c r="L12" s="44">
        <f>N12+P12+Q12+O12</f>
        <v>554.26</v>
      </c>
      <c r="M12" s="133" t="s">
        <v>60</v>
      </c>
      <c r="N12" s="157">
        <f>N11*4</f>
        <v>120</v>
      </c>
      <c r="O12" s="158">
        <f>O11*4</f>
        <v>0</v>
      </c>
      <c r="P12" s="159">
        <f>P11*4</f>
        <v>385.12</v>
      </c>
      <c r="Q12" s="47">
        <f>Q11*9</f>
        <v>49.14</v>
      </c>
      <c r="R12" s="74"/>
      <c r="S12" s="90"/>
      <c r="T12" s="74"/>
      <c r="U12" s="44">
        <f>W12+Y12+Z12+X12</f>
        <v>403.6</v>
      </c>
      <c r="V12" s="133" t="s">
        <v>60</v>
      </c>
      <c r="W12" s="157">
        <f>W11*4</f>
        <v>154.4</v>
      </c>
      <c r="X12" s="158">
        <f>X11*4</f>
        <v>0</v>
      </c>
      <c r="Y12" s="159">
        <f>Y11*4</f>
        <v>231.20000000000002</v>
      </c>
      <c r="Z12" s="47">
        <f>Z11*9</f>
        <v>18</v>
      </c>
      <c r="AA12" s="74"/>
      <c r="AB12" s="14"/>
      <c r="AC12" s="141"/>
      <c r="AD12" s="166" t="s">
        <v>51</v>
      </c>
      <c r="AE12" s="167">
        <v>6</v>
      </c>
      <c r="AF12" s="168" t="s">
        <v>42</v>
      </c>
      <c r="AG12" s="169">
        <f>AE12*TMB!C3</f>
        <v>360</v>
      </c>
      <c r="AH12" s="164">
        <f>AE5-AG12</f>
        <v>218.70000000000005</v>
      </c>
      <c r="AI12" s="141"/>
      <c r="AJ12" s="19"/>
      <c r="AK12" s="165"/>
      <c r="AL12" s="73"/>
      <c r="AM12" s="73"/>
      <c r="AN12" s="73"/>
      <c r="AO12" s="73"/>
      <c r="AP12" s="73"/>
      <c r="AQ12" s="73"/>
      <c r="AR12" s="73"/>
    </row>
    <row r="13" spans="1:44" ht="5.0999999999999996" customHeight="1" x14ac:dyDescent="0.25">
      <c r="A13" s="61"/>
      <c r="B13" s="74"/>
      <c r="C13" s="133"/>
      <c r="D13" s="170"/>
      <c r="E13" s="171"/>
      <c r="F13" s="172"/>
      <c r="G13" s="173"/>
      <c r="H13" s="173"/>
      <c r="I13" s="74"/>
      <c r="J13" s="61"/>
      <c r="K13" s="74"/>
      <c r="L13" s="174"/>
      <c r="M13" s="170"/>
      <c r="N13" s="171"/>
      <c r="O13" s="172"/>
      <c r="P13" s="173"/>
      <c r="Q13" s="173"/>
      <c r="R13" s="74"/>
      <c r="S13" s="19"/>
      <c r="T13" s="74"/>
      <c r="U13" s="174"/>
      <c r="V13" s="170"/>
      <c r="W13" s="171"/>
      <c r="X13" s="172"/>
      <c r="Y13" s="173"/>
      <c r="Z13" s="173"/>
      <c r="AA13" s="74"/>
      <c r="AB13" s="14"/>
      <c r="AC13" s="141"/>
      <c r="AD13" s="175"/>
      <c r="AE13" s="176"/>
      <c r="AF13" s="176"/>
      <c r="AG13" s="176"/>
      <c r="AH13" s="89"/>
      <c r="AI13" s="141"/>
      <c r="AJ13" s="19"/>
      <c r="AK13" s="165"/>
      <c r="AL13" s="73"/>
      <c r="AM13" s="73"/>
      <c r="AN13" s="73"/>
      <c r="AO13" s="73"/>
      <c r="AP13" s="73"/>
      <c r="AQ13" s="73"/>
      <c r="AR13" s="73"/>
    </row>
    <row r="14" spans="1:44" ht="12" customHeight="1" x14ac:dyDescent="0.25">
      <c r="A14" s="61"/>
      <c r="B14" s="61"/>
      <c r="C14" s="62"/>
      <c r="D14" s="177"/>
      <c r="E14" s="64"/>
      <c r="F14" s="65"/>
      <c r="G14" s="17"/>
      <c r="H14" s="18"/>
      <c r="I14" s="61"/>
      <c r="J14" s="66"/>
      <c r="K14" s="61"/>
      <c r="L14" s="62"/>
      <c r="M14" s="177"/>
      <c r="N14" s="64"/>
      <c r="O14" s="65"/>
      <c r="P14" s="17"/>
      <c r="Q14" s="18"/>
      <c r="R14" s="61"/>
      <c r="S14" s="68"/>
      <c r="T14" s="61"/>
      <c r="U14" s="62"/>
      <c r="V14" s="177"/>
      <c r="W14" s="64"/>
      <c r="X14" s="65"/>
      <c r="Y14" s="17"/>
      <c r="Z14" s="18"/>
      <c r="AA14" s="61"/>
      <c r="AB14" s="14"/>
      <c r="AC14" s="19"/>
      <c r="AD14" s="19"/>
      <c r="AE14" s="19"/>
      <c r="AF14" s="19"/>
      <c r="AG14" s="19"/>
      <c r="AH14" s="19"/>
      <c r="AI14" s="19"/>
      <c r="AJ14" s="19"/>
      <c r="AK14" s="165"/>
      <c r="AL14" s="73"/>
      <c r="AM14" s="73"/>
      <c r="AN14" s="73"/>
      <c r="AO14" s="73"/>
      <c r="AP14" s="73"/>
      <c r="AQ14" s="73"/>
      <c r="AR14" s="73"/>
    </row>
    <row r="15" spans="1:44" ht="12" customHeight="1" x14ac:dyDescent="0.25">
      <c r="A15" s="61"/>
      <c r="B15" s="74"/>
      <c r="C15" s="31">
        <v>0.375</v>
      </c>
      <c r="D15" s="75"/>
      <c r="E15" s="76"/>
      <c r="F15" s="76"/>
      <c r="G15" s="76"/>
      <c r="H15" s="76"/>
      <c r="I15" s="74"/>
      <c r="J15" s="66"/>
      <c r="K15" s="74"/>
      <c r="L15" s="31">
        <v>0.75</v>
      </c>
      <c r="M15" s="75"/>
      <c r="N15" s="76"/>
      <c r="O15" s="76"/>
      <c r="P15" s="76"/>
      <c r="Q15" s="76"/>
      <c r="R15" s="74"/>
      <c r="S15" s="68"/>
      <c r="T15" s="74"/>
      <c r="U15" s="31">
        <v>0</v>
      </c>
      <c r="V15" s="75" t="s">
        <v>173</v>
      </c>
      <c r="W15" s="76"/>
      <c r="X15" s="76"/>
      <c r="Y15" s="76"/>
      <c r="Z15" s="76"/>
      <c r="AA15" s="74"/>
      <c r="AB15" s="14"/>
      <c r="AC15" s="141"/>
      <c r="AD15" s="154"/>
      <c r="AE15" s="178" t="s">
        <v>62</v>
      </c>
      <c r="AF15" s="88"/>
      <c r="AG15" s="89"/>
      <c r="AH15" s="89"/>
      <c r="AI15" s="74"/>
      <c r="AJ15" s="19"/>
      <c r="AK15" s="179"/>
      <c r="AL15" s="73"/>
      <c r="AM15" s="73"/>
      <c r="AN15" s="73"/>
      <c r="AO15" s="73"/>
      <c r="AP15" s="73"/>
      <c r="AQ15" s="73"/>
      <c r="AR15" s="73"/>
    </row>
    <row r="16" spans="1:44" ht="12" customHeight="1" x14ac:dyDescent="0.25">
      <c r="A16" s="19"/>
      <c r="B16" s="180"/>
      <c r="C16" s="31"/>
      <c r="D16" s="75"/>
      <c r="E16" s="86" t="s">
        <v>43</v>
      </c>
      <c r="F16" s="87" t="s">
        <v>44</v>
      </c>
      <c r="G16" s="88" t="s">
        <v>45</v>
      </c>
      <c r="H16" s="89" t="s">
        <v>46</v>
      </c>
      <c r="I16" s="180"/>
      <c r="J16" s="66"/>
      <c r="K16" s="180"/>
      <c r="L16" s="31"/>
      <c r="M16" s="75"/>
      <c r="N16" s="86" t="s">
        <v>43</v>
      </c>
      <c r="O16" s="87" t="s">
        <v>44</v>
      </c>
      <c r="P16" s="88" t="s">
        <v>45</v>
      </c>
      <c r="Q16" s="89" t="s">
        <v>46</v>
      </c>
      <c r="R16" s="180"/>
      <c r="S16" s="68"/>
      <c r="T16" s="180"/>
      <c r="U16" s="31"/>
      <c r="V16" s="75"/>
      <c r="W16" s="86" t="s">
        <v>43</v>
      </c>
      <c r="X16" s="87" t="s">
        <v>44</v>
      </c>
      <c r="Y16" s="88" t="s">
        <v>45</v>
      </c>
      <c r="Z16" s="89" t="s">
        <v>46</v>
      </c>
      <c r="AA16" s="180"/>
      <c r="AB16" s="14"/>
      <c r="AC16" s="141"/>
      <c r="AD16" s="181" t="s">
        <v>63</v>
      </c>
      <c r="AE16" s="182" t="s">
        <v>64</v>
      </c>
      <c r="AF16" s="183" t="s">
        <v>65</v>
      </c>
      <c r="AG16" s="184" t="s">
        <v>66</v>
      </c>
      <c r="AH16" s="164"/>
      <c r="AI16" s="74"/>
      <c r="AJ16" s="19"/>
      <c r="AK16" s="84"/>
      <c r="AL16" s="73"/>
    </row>
    <row r="17" spans="1:41" ht="12" customHeight="1" x14ac:dyDescent="0.25">
      <c r="A17" s="19"/>
      <c r="B17" s="180"/>
      <c r="C17" s="102" t="s">
        <v>175</v>
      </c>
      <c r="D17" s="103" t="s">
        <v>176</v>
      </c>
      <c r="E17" s="104">
        <v>4</v>
      </c>
      <c r="F17" s="105"/>
      <c r="G17" s="106">
        <v>38</v>
      </c>
      <c r="H17" s="107"/>
      <c r="I17" s="180"/>
      <c r="J17" s="61"/>
      <c r="K17" s="180"/>
      <c r="L17" s="102">
        <v>50</v>
      </c>
      <c r="M17" s="103" t="s">
        <v>122</v>
      </c>
      <c r="N17" s="104">
        <v>31.6</v>
      </c>
      <c r="O17" s="105"/>
      <c r="P17" s="106">
        <v>16.600000000000001</v>
      </c>
      <c r="Q17" s="107">
        <v>2</v>
      </c>
      <c r="R17" s="180"/>
      <c r="S17" s="60"/>
      <c r="T17" s="180"/>
      <c r="U17" s="102" t="s">
        <v>170</v>
      </c>
      <c r="V17" s="103" t="s">
        <v>179</v>
      </c>
      <c r="W17" s="104">
        <v>6</v>
      </c>
      <c r="X17" s="105"/>
      <c r="Y17" s="106">
        <v>72</v>
      </c>
      <c r="Z17" s="107">
        <v>0.75</v>
      </c>
      <c r="AA17" s="180"/>
      <c r="AB17" s="14"/>
      <c r="AC17" s="141"/>
      <c r="AD17" s="160" t="s">
        <v>59</v>
      </c>
      <c r="AE17" s="185">
        <f>AG11</f>
        <v>180</v>
      </c>
      <c r="AF17" s="186">
        <v>7</v>
      </c>
      <c r="AG17" s="187">
        <f>AE17/AF17</f>
        <v>25.714285714285715</v>
      </c>
      <c r="AH17" s="164"/>
      <c r="AI17" s="141"/>
      <c r="AJ17" s="19"/>
      <c r="AK17" s="84"/>
      <c r="AL17" s="73"/>
    </row>
    <row r="18" spans="1:41" s="191" customFormat="1" ht="12" customHeight="1" x14ac:dyDescent="0.2">
      <c r="A18" s="19"/>
      <c r="B18" s="180"/>
      <c r="C18" s="102">
        <v>3</v>
      </c>
      <c r="D18" s="103" t="s">
        <v>177</v>
      </c>
      <c r="E18" s="104">
        <v>10.74</v>
      </c>
      <c r="F18" s="105"/>
      <c r="G18" s="106">
        <v>0.72</v>
      </c>
      <c r="H18" s="107">
        <v>0.18</v>
      </c>
      <c r="I18" s="180"/>
      <c r="J18" s="61"/>
      <c r="K18" s="180"/>
      <c r="L18" s="102" t="s">
        <v>50</v>
      </c>
      <c r="M18" s="103" t="s">
        <v>49</v>
      </c>
      <c r="N18" s="104">
        <v>6.3</v>
      </c>
      <c r="O18" s="105"/>
      <c r="P18" s="106">
        <v>33</v>
      </c>
      <c r="Q18" s="107">
        <v>4</v>
      </c>
      <c r="R18" s="180"/>
      <c r="S18" s="60"/>
      <c r="T18" s="180"/>
      <c r="U18" s="102" t="s">
        <v>52</v>
      </c>
      <c r="V18" s="103" t="s">
        <v>180</v>
      </c>
      <c r="W18" s="104">
        <v>9</v>
      </c>
      <c r="X18" s="105"/>
      <c r="Y18" s="106">
        <v>14</v>
      </c>
      <c r="Z18" s="107">
        <v>1</v>
      </c>
      <c r="AA18" s="180"/>
      <c r="AB18" s="14"/>
      <c r="AC18" s="141"/>
      <c r="AD18" s="166" t="s">
        <v>51</v>
      </c>
      <c r="AE18" s="188">
        <f>AG12</f>
        <v>360</v>
      </c>
      <c r="AF18" s="189">
        <v>4</v>
      </c>
      <c r="AG18" s="190">
        <f>AE18/AF18</f>
        <v>90</v>
      </c>
      <c r="AH18" s="164"/>
      <c r="AI18" s="141"/>
      <c r="AJ18" s="19"/>
      <c r="AK18" s="153"/>
    </row>
    <row r="19" spans="1:41" ht="12" customHeight="1" x14ac:dyDescent="0.25">
      <c r="A19" s="19"/>
      <c r="B19" s="180"/>
      <c r="C19" s="102">
        <v>1</v>
      </c>
      <c r="D19" s="103" t="s">
        <v>178</v>
      </c>
      <c r="E19" s="104">
        <v>6.26</v>
      </c>
      <c r="F19" s="105"/>
      <c r="G19" s="106">
        <v>0.56000000000000005</v>
      </c>
      <c r="H19" s="107">
        <v>5.28</v>
      </c>
      <c r="I19" s="180"/>
      <c r="J19" s="61"/>
      <c r="K19" s="180"/>
      <c r="L19" s="102" t="s">
        <v>174</v>
      </c>
      <c r="M19" s="103" t="s">
        <v>171</v>
      </c>
      <c r="N19" s="104">
        <v>9</v>
      </c>
      <c r="O19" s="105"/>
      <c r="P19" s="106">
        <v>15</v>
      </c>
      <c r="Q19" s="107">
        <v>1.5</v>
      </c>
      <c r="R19" s="180"/>
      <c r="S19" s="60"/>
      <c r="T19" s="180"/>
      <c r="U19" s="102" t="s">
        <v>181</v>
      </c>
      <c r="V19" s="103" t="s">
        <v>169</v>
      </c>
      <c r="W19" s="104">
        <v>34.5</v>
      </c>
      <c r="X19" s="105"/>
      <c r="Y19" s="106"/>
      <c r="Z19" s="107">
        <v>1.5</v>
      </c>
      <c r="AA19" s="180"/>
      <c r="AB19" s="14"/>
      <c r="AC19" s="141"/>
      <c r="AD19" s="192" t="s">
        <v>46</v>
      </c>
      <c r="AE19" s="193">
        <v>115</v>
      </c>
      <c r="AF19" s="194">
        <v>3</v>
      </c>
      <c r="AG19" s="195">
        <f>AE19/AF19</f>
        <v>38.333333333333336</v>
      </c>
      <c r="AH19" s="164"/>
      <c r="AI19" s="141"/>
      <c r="AJ19" s="19"/>
      <c r="AK19" s="84"/>
      <c r="AL19" s="73"/>
    </row>
    <row r="20" spans="1:41" ht="12" customHeight="1" x14ac:dyDescent="0.25">
      <c r="A20" s="19"/>
      <c r="B20" s="180"/>
      <c r="C20" s="102">
        <v>2</v>
      </c>
      <c r="D20" s="103" t="s">
        <v>53</v>
      </c>
      <c r="E20" s="104">
        <v>9</v>
      </c>
      <c r="F20" s="105"/>
      <c r="G20" s="106">
        <v>57</v>
      </c>
      <c r="H20" s="107">
        <v>0</v>
      </c>
      <c r="I20" s="180"/>
      <c r="J20" s="61"/>
      <c r="K20" s="180"/>
      <c r="L20" s="108"/>
      <c r="M20" s="103"/>
      <c r="N20" s="104"/>
      <c r="O20" s="105"/>
      <c r="P20" s="106"/>
      <c r="Q20" s="107"/>
      <c r="R20" s="180"/>
      <c r="S20" s="60"/>
      <c r="T20" s="180"/>
      <c r="U20" s="102">
        <v>1</v>
      </c>
      <c r="V20" s="103" t="s">
        <v>182</v>
      </c>
      <c r="W20" s="104"/>
      <c r="X20" s="105"/>
      <c r="Y20" s="106"/>
      <c r="Z20" s="107">
        <v>13.5</v>
      </c>
      <c r="AA20" s="180"/>
      <c r="AB20" s="14"/>
      <c r="AC20" s="141"/>
      <c r="AD20" s="175"/>
      <c r="AE20" s="176"/>
      <c r="AF20" s="176"/>
      <c r="AG20" s="176"/>
      <c r="AH20" s="89"/>
      <c r="AI20" s="141"/>
      <c r="AJ20" s="19"/>
      <c r="AM20" s="73"/>
    </row>
    <row r="21" spans="1:41" ht="12" customHeight="1" x14ac:dyDescent="0.25">
      <c r="A21" s="19"/>
      <c r="B21" s="180"/>
      <c r="C21" s="108"/>
      <c r="D21" s="103"/>
      <c r="E21" s="104"/>
      <c r="F21" s="105"/>
      <c r="G21" s="106"/>
      <c r="H21" s="107"/>
      <c r="I21" s="180"/>
      <c r="J21" s="61"/>
      <c r="K21" s="180"/>
      <c r="L21" s="108"/>
      <c r="M21" s="103"/>
      <c r="N21" s="104"/>
      <c r="O21" s="105"/>
      <c r="P21" s="106"/>
      <c r="Q21" s="107"/>
      <c r="R21" s="180"/>
      <c r="S21" s="60"/>
      <c r="T21" s="180"/>
      <c r="U21" s="108"/>
      <c r="V21" s="103" t="s">
        <v>183</v>
      </c>
      <c r="W21" s="104"/>
      <c r="X21" s="105"/>
      <c r="Y21" s="106"/>
      <c r="Z21" s="107"/>
      <c r="AA21" s="180"/>
      <c r="AB21" s="14"/>
      <c r="AC21" s="19"/>
      <c r="AD21" s="19"/>
      <c r="AE21" s="19"/>
      <c r="AF21" s="19"/>
      <c r="AG21" s="19"/>
      <c r="AH21" s="19"/>
      <c r="AI21" s="19"/>
      <c r="AJ21" s="19"/>
      <c r="AM21" s="196" t="s">
        <v>67</v>
      </c>
      <c r="AN21" s="73" t="s">
        <v>68</v>
      </c>
      <c r="AO21" s="197">
        <v>1.4</v>
      </c>
    </row>
    <row r="22" spans="1:41" ht="12" customHeight="1" x14ac:dyDescent="0.25">
      <c r="A22" s="19"/>
      <c r="B22" s="180"/>
      <c r="C22" s="108"/>
      <c r="D22" s="103"/>
      <c r="E22" s="104"/>
      <c r="F22" s="105"/>
      <c r="G22" s="106"/>
      <c r="H22" s="107"/>
      <c r="I22" s="180"/>
      <c r="J22" s="61"/>
      <c r="K22" s="180"/>
      <c r="L22" s="108"/>
      <c r="M22" s="198"/>
      <c r="N22" s="104"/>
      <c r="O22" s="105"/>
      <c r="P22" s="106"/>
      <c r="Q22" s="107"/>
      <c r="R22" s="180"/>
      <c r="S22" s="60"/>
      <c r="T22" s="180"/>
      <c r="U22" s="108"/>
      <c r="V22" s="103"/>
      <c r="W22" s="104"/>
      <c r="X22" s="105"/>
      <c r="Y22" s="106"/>
      <c r="Z22" s="107"/>
      <c r="AA22" s="180"/>
      <c r="AB22" s="14"/>
      <c r="AC22" s="20"/>
      <c r="AD22" s="196"/>
      <c r="AF22" s="199"/>
      <c r="AJ22" s="73"/>
      <c r="AM22" s="196" t="s">
        <v>67</v>
      </c>
      <c r="AN22" s="73" t="s">
        <v>69</v>
      </c>
      <c r="AO22" s="197">
        <v>0.4</v>
      </c>
    </row>
    <row r="23" spans="1:41" ht="12" customHeight="1" x14ac:dyDescent="0.25">
      <c r="A23" s="19"/>
      <c r="B23" s="180"/>
      <c r="C23" s="108"/>
      <c r="D23" s="103"/>
      <c r="E23" s="104"/>
      <c r="F23" s="105"/>
      <c r="G23" s="106"/>
      <c r="H23" s="107"/>
      <c r="I23" s="180"/>
      <c r="J23" s="61"/>
      <c r="K23" s="180"/>
      <c r="L23" s="108"/>
      <c r="M23" s="103"/>
      <c r="N23" s="104"/>
      <c r="O23" s="105"/>
      <c r="P23" s="106"/>
      <c r="Q23" s="107"/>
      <c r="R23" s="180"/>
      <c r="S23" s="60"/>
      <c r="T23" s="180"/>
      <c r="U23" s="108"/>
      <c r="V23" s="103"/>
      <c r="W23" s="104"/>
      <c r="X23" s="105"/>
      <c r="Y23" s="106"/>
      <c r="Z23" s="107"/>
      <c r="AA23" s="180"/>
      <c r="AB23" s="14"/>
      <c r="AC23" s="200"/>
      <c r="AD23" s="196"/>
      <c r="AJ23" s="73"/>
      <c r="AM23" s="196" t="s">
        <v>67</v>
      </c>
      <c r="AN23" s="73" t="s">
        <v>70</v>
      </c>
      <c r="AO23" s="197">
        <v>0.5</v>
      </c>
    </row>
    <row r="24" spans="1:41" ht="12" customHeight="1" x14ac:dyDescent="0.25">
      <c r="A24" s="19"/>
      <c r="B24" s="180"/>
      <c r="C24" s="44" t="s">
        <v>55</v>
      </c>
      <c r="D24" s="133" t="s">
        <v>58</v>
      </c>
      <c r="E24" s="157">
        <f>E17+E18+E19+E20+E21+E22+E23</f>
        <v>30</v>
      </c>
      <c r="F24" s="158">
        <f>F17+F18+F19+F20+F21+F22+F23</f>
        <v>0</v>
      </c>
      <c r="G24" s="159">
        <f>G17+G18+G19+G20+G21+G22+G23</f>
        <v>96.28</v>
      </c>
      <c r="H24" s="47">
        <f>H17+H18+H19+H20+H21+H22+H23</f>
        <v>5.46</v>
      </c>
      <c r="I24" s="180"/>
      <c r="J24" s="201"/>
      <c r="K24" s="180"/>
      <c r="L24" s="44" t="s">
        <v>55</v>
      </c>
      <c r="M24" s="133" t="s">
        <v>58</v>
      </c>
      <c r="N24" s="157">
        <f>N17+N18+N19+N20+N21+N22+N23</f>
        <v>46.9</v>
      </c>
      <c r="O24" s="158">
        <f>O17+O18+O19+O20+O21+O22+O23</f>
        <v>0</v>
      </c>
      <c r="P24" s="159">
        <f>P17+P18+P19+P20+P21+P22+P23</f>
        <v>64.599999999999994</v>
      </c>
      <c r="Q24" s="47">
        <f>Q17+Q18+Q19+Q20+Q21+Q22+Q23</f>
        <v>7.5</v>
      </c>
      <c r="R24" s="180"/>
      <c r="S24" s="68"/>
      <c r="T24" s="180"/>
      <c r="U24" s="44" t="s">
        <v>55</v>
      </c>
      <c r="V24" s="133" t="s">
        <v>58</v>
      </c>
      <c r="W24" s="157">
        <f>W17+W18+W19+W20+W21+W22+W23</f>
        <v>49.5</v>
      </c>
      <c r="X24" s="158">
        <f>X17+X18+X19+X20+X21+X22+X23</f>
        <v>0</v>
      </c>
      <c r="Y24" s="159">
        <f>Y17+Y18+Y19+Y20+Y21+Y22+Y23</f>
        <v>86</v>
      </c>
      <c r="Z24" s="47">
        <f>Z17+Z18+Z19+Z20+Z21+Z22+Z23</f>
        <v>16.75</v>
      </c>
      <c r="AA24" s="180"/>
      <c r="AB24" s="202"/>
      <c r="AC24" s="203"/>
      <c r="AD24" s="196"/>
      <c r="AJ24" s="73"/>
      <c r="AM24" s="196" t="s">
        <v>71</v>
      </c>
      <c r="AN24" s="73" t="s">
        <v>72</v>
      </c>
      <c r="AO24" s="197">
        <v>0.4</v>
      </c>
    </row>
    <row r="25" spans="1:41" ht="12" customHeight="1" x14ac:dyDescent="0.25">
      <c r="A25" s="19"/>
      <c r="B25" s="180"/>
      <c r="C25" s="44">
        <f>E25+G25+H25+F25</f>
        <v>554.26</v>
      </c>
      <c r="D25" s="133" t="s">
        <v>60</v>
      </c>
      <c r="E25" s="157">
        <f>E24*4</f>
        <v>120</v>
      </c>
      <c r="F25" s="157">
        <f>F24*4</f>
        <v>0</v>
      </c>
      <c r="G25" s="159">
        <f>G24*4</f>
        <v>385.12</v>
      </c>
      <c r="H25" s="47">
        <f>H24*9</f>
        <v>49.14</v>
      </c>
      <c r="I25" s="180"/>
      <c r="J25" s="66"/>
      <c r="K25" s="180"/>
      <c r="L25" s="44">
        <f>N25+P25+Q25+O25</f>
        <v>513.5</v>
      </c>
      <c r="M25" s="133" t="s">
        <v>60</v>
      </c>
      <c r="N25" s="157">
        <f>N24*4</f>
        <v>187.6</v>
      </c>
      <c r="O25" s="158">
        <f>O24*4</f>
        <v>0</v>
      </c>
      <c r="P25" s="159">
        <f>P24*4</f>
        <v>258.39999999999998</v>
      </c>
      <c r="Q25" s="47">
        <f>Q24*9</f>
        <v>67.5</v>
      </c>
      <c r="R25" s="180"/>
      <c r="S25" s="68"/>
      <c r="T25" s="180"/>
      <c r="U25" s="44">
        <f>W25+Y25+Z25+X25</f>
        <v>692.75</v>
      </c>
      <c r="V25" s="133" t="s">
        <v>60</v>
      </c>
      <c r="W25" s="157">
        <f>W24*4</f>
        <v>198</v>
      </c>
      <c r="X25" s="158">
        <f>X24*4</f>
        <v>0</v>
      </c>
      <c r="Y25" s="159">
        <f>Y24*4</f>
        <v>344</v>
      </c>
      <c r="Z25" s="47">
        <f>Z24*9</f>
        <v>150.75</v>
      </c>
      <c r="AA25" s="180"/>
      <c r="AB25" s="204"/>
      <c r="AC25" s="156"/>
      <c r="AD25" s="196"/>
      <c r="AJ25" s="73"/>
    </row>
    <row r="26" spans="1:41" ht="5.0999999999999996" customHeight="1" x14ac:dyDescent="0.25">
      <c r="A26" s="19"/>
      <c r="B26" s="180"/>
      <c r="C26" s="76"/>
      <c r="D26" s="170"/>
      <c r="E26" s="171"/>
      <c r="F26" s="172"/>
      <c r="G26" s="173"/>
      <c r="H26" s="173"/>
      <c r="I26" s="180"/>
      <c r="J26" s="201"/>
      <c r="K26" s="180"/>
      <c r="L26" s="133"/>
      <c r="M26" s="170"/>
      <c r="N26" s="171"/>
      <c r="O26" s="172"/>
      <c r="P26" s="171"/>
      <c r="Q26" s="173"/>
      <c r="R26" s="180"/>
      <c r="S26" s="68"/>
      <c r="T26" s="180"/>
      <c r="U26" s="133"/>
      <c r="V26" s="170"/>
      <c r="W26" s="171"/>
      <c r="X26" s="172"/>
      <c r="Y26" s="173"/>
      <c r="Z26" s="173"/>
      <c r="AA26" s="180"/>
      <c r="AB26" s="16"/>
      <c r="AC26" s="203"/>
      <c r="AD26" s="73"/>
      <c r="AJ26" s="73"/>
    </row>
    <row r="27" spans="1:41" ht="12" customHeight="1" x14ac:dyDescent="0.25">
      <c r="A27" s="60"/>
      <c r="B27" s="61"/>
      <c r="C27" s="62"/>
      <c r="D27" s="177"/>
      <c r="E27" s="64"/>
      <c r="F27" s="65"/>
      <c r="G27" s="17"/>
      <c r="H27" s="18"/>
      <c r="I27" s="61"/>
      <c r="J27" s="66"/>
      <c r="K27" s="61"/>
      <c r="L27" s="62"/>
      <c r="M27" s="177"/>
      <c r="N27" s="64"/>
      <c r="O27" s="65"/>
      <c r="P27" s="17"/>
      <c r="Q27" s="18"/>
      <c r="R27" s="61"/>
      <c r="S27" s="68"/>
      <c r="T27" s="61"/>
      <c r="U27" s="62"/>
      <c r="V27" s="177"/>
      <c r="W27" s="64"/>
      <c r="X27" s="65"/>
      <c r="Y27" s="17"/>
      <c r="Z27" s="18"/>
      <c r="AA27" s="61"/>
      <c r="AB27" s="204"/>
      <c r="AC27" s="203"/>
      <c r="AD27" s="73"/>
      <c r="AJ27" s="73"/>
    </row>
    <row r="28" spans="1:41" ht="12" customHeight="1" x14ac:dyDescent="0.25">
      <c r="A28" s="60"/>
      <c r="B28" s="74"/>
      <c r="C28" s="31">
        <v>0.5</v>
      </c>
      <c r="D28" s="75" t="s">
        <v>61</v>
      </c>
      <c r="E28" s="76"/>
      <c r="F28" s="76"/>
      <c r="G28" s="76"/>
      <c r="H28" s="76"/>
      <c r="I28" s="74"/>
      <c r="J28" s="66"/>
      <c r="K28" s="74"/>
      <c r="L28" s="31">
        <v>0.86111111111111116</v>
      </c>
      <c r="M28" s="75"/>
      <c r="N28" s="76"/>
      <c r="O28" s="76"/>
      <c r="P28" s="76"/>
      <c r="Q28" s="76"/>
      <c r="R28" s="74"/>
      <c r="S28" s="68"/>
      <c r="T28" s="74"/>
      <c r="U28" s="31">
        <v>0</v>
      </c>
      <c r="V28" s="75"/>
      <c r="W28" s="76"/>
      <c r="X28" s="76"/>
      <c r="Y28" s="76"/>
      <c r="Z28" s="76"/>
      <c r="AA28" s="74"/>
      <c r="AB28" s="204"/>
      <c r="AC28" s="73"/>
      <c r="AD28" s="31">
        <v>0</v>
      </c>
      <c r="AE28" s="75"/>
      <c r="AF28" s="76"/>
      <c r="AG28" s="76"/>
      <c r="AH28" s="76"/>
      <c r="AI28" s="76"/>
      <c r="AJ28" s="73"/>
    </row>
    <row r="29" spans="1:41" ht="12" customHeight="1" x14ac:dyDescent="0.25">
      <c r="A29" s="60"/>
      <c r="B29" s="85"/>
      <c r="C29" s="205"/>
      <c r="D29" s="75"/>
      <c r="E29" s="86" t="s">
        <v>43</v>
      </c>
      <c r="F29" s="87" t="s">
        <v>44</v>
      </c>
      <c r="G29" s="88" t="s">
        <v>45</v>
      </c>
      <c r="H29" s="89" t="s">
        <v>46</v>
      </c>
      <c r="I29" s="85"/>
      <c r="J29" s="19"/>
      <c r="K29" s="85"/>
      <c r="L29" s="205"/>
      <c r="M29" s="77"/>
      <c r="N29" s="86" t="s">
        <v>43</v>
      </c>
      <c r="O29" s="87" t="s">
        <v>44</v>
      </c>
      <c r="P29" s="88" t="s">
        <v>45</v>
      </c>
      <c r="Q29" s="89" t="s">
        <v>46</v>
      </c>
      <c r="R29" s="85"/>
      <c r="S29" s="14"/>
      <c r="T29" s="85"/>
      <c r="U29" s="205"/>
      <c r="V29" s="75"/>
      <c r="W29" s="86" t="s">
        <v>43</v>
      </c>
      <c r="X29" s="87" t="s">
        <v>44</v>
      </c>
      <c r="Y29" s="88" t="s">
        <v>45</v>
      </c>
      <c r="Z29" s="89" t="s">
        <v>46</v>
      </c>
      <c r="AA29" s="85"/>
      <c r="AB29" s="61"/>
      <c r="AC29" s="73"/>
      <c r="AD29" s="205"/>
      <c r="AE29" s="75"/>
      <c r="AF29" s="86" t="s">
        <v>43</v>
      </c>
      <c r="AG29" s="87" t="s">
        <v>44</v>
      </c>
      <c r="AH29" s="88" t="s">
        <v>45</v>
      </c>
      <c r="AI29" s="89" t="s">
        <v>46</v>
      </c>
      <c r="AJ29" s="73"/>
    </row>
    <row r="30" spans="1:41" ht="12" customHeight="1" x14ac:dyDescent="0.25">
      <c r="A30" s="60"/>
      <c r="B30" s="85"/>
      <c r="C30" s="102" t="s">
        <v>170</v>
      </c>
      <c r="D30" s="103" t="s">
        <v>179</v>
      </c>
      <c r="E30" s="104">
        <v>6</v>
      </c>
      <c r="F30" s="105"/>
      <c r="G30" s="106">
        <v>72</v>
      </c>
      <c r="H30" s="107">
        <v>0.75</v>
      </c>
      <c r="I30" s="85"/>
      <c r="J30" s="19"/>
      <c r="K30" s="85"/>
      <c r="L30" s="108">
        <v>2</v>
      </c>
      <c r="M30" s="103" t="s">
        <v>185</v>
      </c>
      <c r="N30" s="104">
        <v>4.0999999999999996</v>
      </c>
      <c r="O30" s="105"/>
      <c r="P30" s="106">
        <v>25</v>
      </c>
      <c r="Q30" s="107">
        <v>0.9</v>
      </c>
      <c r="R30" s="85"/>
      <c r="S30" s="14"/>
      <c r="T30" s="85"/>
      <c r="U30" s="108"/>
      <c r="V30" s="103"/>
      <c r="W30" s="104"/>
      <c r="X30" s="105"/>
      <c r="Y30" s="106"/>
      <c r="Z30" s="107"/>
      <c r="AA30" s="85"/>
      <c r="AB30" s="61"/>
      <c r="AC30" s="73"/>
      <c r="AD30" s="108"/>
      <c r="AE30" s="103"/>
      <c r="AF30" s="104"/>
      <c r="AG30" s="105"/>
      <c r="AH30" s="106"/>
      <c r="AI30" s="107"/>
      <c r="AJ30" s="73"/>
    </row>
    <row r="31" spans="1:41" ht="12" customHeight="1" x14ac:dyDescent="0.25">
      <c r="A31" s="61"/>
      <c r="B31" s="74"/>
      <c r="C31" s="102" t="s">
        <v>52</v>
      </c>
      <c r="D31" s="103" t="s">
        <v>180</v>
      </c>
      <c r="E31" s="104">
        <v>9</v>
      </c>
      <c r="F31" s="105"/>
      <c r="G31" s="106">
        <v>14</v>
      </c>
      <c r="H31" s="107">
        <v>1</v>
      </c>
      <c r="I31" s="74"/>
      <c r="J31" s="206"/>
      <c r="K31" s="74"/>
      <c r="L31" s="108">
        <v>2</v>
      </c>
      <c r="M31" s="103" t="s">
        <v>186</v>
      </c>
      <c r="N31" s="104">
        <v>9.3000000000000007</v>
      </c>
      <c r="O31" s="105"/>
      <c r="P31" s="106">
        <v>2.14</v>
      </c>
      <c r="Q31" s="107">
        <v>4.82</v>
      </c>
      <c r="R31" s="74"/>
      <c r="S31" s="61"/>
      <c r="T31" s="74"/>
      <c r="U31" s="108"/>
      <c r="V31" s="103"/>
      <c r="W31" s="104"/>
      <c r="X31" s="105"/>
      <c r="Y31" s="106"/>
      <c r="Z31" s="107"/>
      <c r="AA31" s="74"/>
      <c r="AB31" s="61"/>
      <c r="AC31" s="203"/>
      <c r="AD31" s="108"/>
      <c r="AE31" s="102"/>
      <c r="AF31" s="104"/>
      <c r="AG31" s="105"/>
      <c r="AH31" s="106"/>
      <c r="AI31" s="107"/>
      <c r="AJ31" s="73"/>
    </row>
    <row r="32" spans="1:41" ht="12" customHeight="1" x14ac:dyDescent="0.25">
      <c r="A32" s="61"/>
      <c r="B32" s="74"/>
      <c r="C32" s="102" t="s">
        <v>181</v>
      </c>
      <c r="D32" s="103" t="s">
        <v>169</v>
      </c>
      <c r="E32" s="104">
        <v>34.5</v>
      </c>
      <c r="F32" s="105"/>
      <c r="G32" s="106"/>
      <c r="H32" s="107">
        <v>1.5</v>
      </c>
      <c r="I32" s="74"/>
      <c r="J32" s="68"/>
      <c r="K32" s="74"/>
      <c r="L32" s="108"/>
      <c r="M32" s="103"/>
      <c r="N32" s="104"/>
      <c r="O32" s="105"/>
      <c r="P32" s="106"/>
      <c r="Q32" s="107"/>
      <c r="R32" s="74"/>
      <c r="S32" s="90"/>
      <c r="T32" s="74"/>
      <c r="U32" s="108"/>
      <c r="V32" s="102"/>
      <c r="W32" s="207"/>
      <c r="X32" s="105"/>
      <c r="Y32" s="106"/>
      <c r="Z32" s="107"/>
      <c r="AA32" s="74"/>
      <c r="AB32" s="204"/>
      <c r="AC32" s="203"/>
      <c r="AD32" s="108"/>
      <c r="AE32" s="102"/>
      <c r="AF32" s="207"/>
      <c r="AG32" s="105"/>
      <c r="AH32" s="106"/>
      <c r="AI32" s="107"/>
      <c r="AJ32" s="73"/>
    </row>
    <row r="33" spans="1:36" ht="12" customHeight="1" x14ac:dyDescent="0.25">
      <c r="A33" s="61"/>
      <c r="B33" s="74"/>
      <c r="C33" s="102">
        <v>1</v>
      </c>
      <c r="D33" s="103" t="s">
        <v>182</v>
      </c>
      <c r="E33" s="104"/>
      <c r="F33" s="105"/>
      <c r="G33" s="106"/>
      <c r="H33" s="107">
        <v>13.5</v>
      </c>
      <c r="I33" s="74"/>
      <c r="J33" s="68"/>
      <c r="K33" s="74"/>
      <c r="L33" s="108"/>
      <c r="M33" s="103"/>
      <c r="N33" s="104"/>
      <c r="O33" s="105"/>
      <c r="P33" s="106"/>
      <c r="Q33" s="107"/>
      <c r="R33" s="74"/>
      <c r="S33" s="90"/>
      <c r="T33" s="74"/>
      <c r="U33" s="108"/>
      <c r="V33" s="102"/>
      <c r="W33" s="104"/>
      <c r="X33" s="105"/>
      <c r="Y33" s="106"/>
      <c r="Z33" s="107"/>
      <c r="AA33" s="74"/>
      <c r="AB33" s="204"/>
      <c r="AC33" s="20"/>
      <c r="AD33" s="108"/>
      <c r="AE33" s="102"/>
      <c r="AF33" s="104"/>
      <c r="AG33" s="105"/>
      <c r="AH33" s="106"/>
      <c r="AI33" s="107"/>
      <c r="AJ33" s="73"/>
    </row>
    <row r="34" spans="1:36" ht="12" customHeight="1" x14ac:dyDescent="0.25">
      <c r="A34" s="61"/>
      <c r="B34" s="74"/>
      <c r="C34" s="108"/>
      <c r="D34" s="103" t="s">
        <v>183</v>
      </c>
      <c r="E34" s="104"/>
      <c r="F34" s="105"/>
      <c r="G34" s="106"/>
      <c r="H34" s="107"/>
      <c r="I34" s="74"/>
      <c r="J34" s="60"/>
      <c r="K34" s="74"/>
      <c r="L34" s="108"/>
      <c r="M34" s="103"/>
      <c r="N34" s="104"/>
      <c r="O34" s="105"/>
      <c r="P34" s="106"/>
      <c r="Q34" s="107"/>
      <c r="R34" s="74"/>
      <c r="S34" s="19"/>
      <c r="T34" s="74"/>
      <c r="U34" s="108"/>
      <c r="V34" s="102"/>
      <c r="W34" s="104"/>
      <c r="X34" s="105"/>
      <c r="Y34" s="106"/>
      <c r="Z34" s="107"/>
      <c r="AA34" s="74"/>
      <c r="AB34" s="14"/>
      <c r="AC34" s="20"/>
      <c r="AD34" s="108"/>
      <c r="AE34" s="102"/>
      <c r="AF34" s="104"/>
      <c r="AG34" s="105"/>
      <c r="AH34" s="106"/>
      <c r="AI34" s="107"/>
      <c r="AJ34" s="73"/>
    </row>
    <row r="35" spans="1:36" ht="12" customHeight="1" x14ac:dyDescent="0.25">
      <c r="A35" s="61"/>
      <c r="B35" s="74"/>
      <c r="C35" s="108"/>
      <c r="D35" s="103"/>
      <c r="E35" s="104"/>
      <c r="F35" s="105"/>
      <c r="G35" s="106"/>
      <c r="H35" s="107"/>
      <c r="I35" s="74"/>
      <c r="J35" s="60"/>
      <c r="K35" s="74"/>
      <c r="L35" s="108"/>
      <c r="M35" s="103"/>
      <c r="N35" s="104"/>
      <c r="O35" s="105"/>
      <c r="P35" s="106"/>
      <c r="Q35" s="107"/>
      <c r="R35" s="74"/>
      <c r="S35" s="19"/>
      <c r="T35" s="74"/>
      <c r="U35" s="108"/>
      <c r="V35" s="102"/>
      <c r="W35" s="104"/>
      <c r="X35" s="105"/>
      <c r="Y35" s="106"/>
      <c r="Z35" s="107"/>
      <c r="AA35" s="74"/>
      <c r="AB35" s="14"/>
      <c r="AC35" s="20"/>
      <c r="AD35" s="108"/>
      <c r="AE35" s="102"/>
      <c r="AF35" s="104"/>
      <c r="AG35" s="105"/>
      <c r="AH35" s="106"/>
      <c r="AI35" s="107"/>
      <c r="AJ35" s="73"/>
    </row>
    <row r="36" spans="1:36" ht="12" customHeight="1" x14ac:dyDescent="0.25">
      <c r="A36" s="61"/>
      <c r="B36" s="74"/>
      <c r="C36" s="108"/>
      <c r="D36" s="103"/>
      <c r="E36" s="104"/>
      <c r="F36" s="105"/>
      <c r="G36" s="106"/>
      <c r="H36" s="107"/>
      <c r="I36" s="74"/>
      <c r="J36" s="60"/>
      <c r="K36" s="74"/>
      <c r="L36" s="108"/>
      <c r="M36" s="103"/>
      <c r="N36" s="104"/>
      <c r="O36" s="105"/>
      <c r="P36" s="106"/>
      <c r="Q36" s="107"/>
      <c r="R36" s="74"/>
      <c r="S36" s="19"/>
      <c r="T36" s="74"/>
      <c r="U36" s="108"/>
      <c r="V36" s="102"/>
      <c r="W36" s="104"/>
      <c r="X36" s="105"/>
      <c r="Y36" s="106"/>
      <c r="Z36" s="107"/>
      <c r="AA36" s="74"/>
      <c r="AB36" s="14"/>
      <c r="AC36" s="20"/>
      <c r="AD36" s="108"/>
      <c r="AE36" s="102"/>
      <c r="AF36" s="104"/>
      <c r="AG36" s="105"/>
      <c r="AH36" s="106"/>
      <c r="AI36" s="107"/>
      <c r="AJ36" s="73"/>
    </row>
    <row r="37" spans="1:36" ht="12" customHeight="1" x14ac:dyDescent="0.25">
      <c r="A37" s="61"/>
      <c r="B37" s="74"/>
      <c r="C37" s="44" t="s">
        <v>55</v>
      </c>
      <c r="D37" s="133" t="s">
        <v>58</v>
      </c>
      <c r="E37" s="157">
        <f>E30+E31+E32+E34+E36+E35+E33</f>
        <v>49.5</v>
      </c>
      <c r="F37" s="158">
        <f>F30+F31+F32+F33+F34+F35+F36</f>
        <v>0</v>
      </c>
      <c r="G37" s="159">
        <f>G30+G31+G32+G34+G36+G35+G33</f>
        <v>86</v>
      </c>
      <c r="H37" s="47">
        <f>H30+H31+H32+H34+H36+H33+H35</f>
        <v>16.75</v>
      </c>
      <c r="I37" s="74"/>
      <c r="J37" s="60"/>
      <c r="K37" s="74"/>
      <c r="L37" s="44" t="s">
        <v>55</v>
      </c>
      <c r="M37" s="133" t="s">
        <v>58</v>
      </c>
      <c r="N37" s="157">
        <f>N30+N31+N32+N34+N36+N33+N35</f>
        <v>13.4</v>
      </c>
      <c r="O37" s="158">
        <f>O30+O31+O32+O34+O36+O33+O35</f>
        <v>0</v>
      </c>
      <c r="P37" s="159">
        <f>P30+P31+P32+P34+P36+P35+P33</f>
        <v>27.14</v>
      </c>
      <c r="Q37" s="47">
        <f>Q30+Q31+Q32+Q34+Q36+Q35+Q33</f>
        <v>5.7200000000000006</v>
      </c>
      <c r="R37" s="74"/>
      <c r="S37" s="19"/>
      <c r="T37" s="74"/>
      <c r="U37" s="44" t="s">
        <v>55</v>
      </c>
      <c r="V37" s="133" t="s">
        <v>58</v>
      </c>
      <c r="W37" s="157">
        <f>W30+W31+W32+W34+W36+W35+W33</f>
        <v>0</v>
      </c>
      <c r="X37" s="158">
        <f>X30+X31+X32+X33+X34+X35+X36</f>
        <v>0</v>
      </c>
      <c r="Y37" s="159">
        <f>Y30+Y31+Y32+Y34+Y36+Y35+Y33</f>
        <v>0</v>
      </c>
      <c r="Z37" s="47">
        <f>Z30+Z31+Z32+Z34+Z36+Z35+Z33</f>
        <v>0</v>
      </c>
      <c r="AA37" s="74"/>
      <c r="AB37" s="14"/>
      <c r="AC37" s="20"/>
      <c r="AD37" s="44" t="s">
        <v>55</v>
      </c>
      <c r="AE37" s="133" t="s">
        <v>58</v>
      </c>
      <c r="AF37" s="157">
        <f>AF30+AF31+AF32+AF34+AF36+AF35+AF33</f>
        <v>0</v>
      </c>
      <c r="AG37" s="158">
        <f>AG30+AG31+AG32+AG33+AG34+AG35+AG36</f>
        <v>0</v>
      </c>
      <c r="AH37" s="159">
        <f>AH30+AH31+AH32+AH34+AH36+AH35+AH33</f>
        <v>0</v>
      </c>
      <c r="AI37" s="47">
        <f>AI30+AI31+AI32+AI34+AI36+AI35+AI33</f>
        <v>0</v>
      </c>
      <c r="AJ37" s="73"/>
    </row>
    <row r="38" spans="1:36" ht="12" customHeight="1" x14ac:dyDescent="0.25">
      <c r="A38" s="61"/>
      <c r="B38" s="74"/>
      <c r="C38" s="44">
        <f>E38+G38+H38+F38</f>
        <v>692.75</v>
      </c>
      <c r="D38" s="133" t="s">
        <v>60</v>
      </c>
      <c r="E38" s="157">
        <f>E37*4</f>
        <v>198</v>
      </c>
      <c r="F38" s="158">
        <f>F37*4</f>
        <v>0</v>
      </c>
      <c r="G38" s="159">
        <f>G37*4</f>
        <v>344</v>
      </c>
      <c r="H38" s="47">
        <f>H37*9</f>
        <v>150.75</v>
      </c>
      <c r="I38" s="74"/>
      <c r="J38" s="60"/>
      <c r="K38" s="74"/>
      <c r="L38" s="44">
        <f>N38+P38+Q38+O38</f>
        <v>213.64</v>
      </c>
      <c r="M38" s="133" t="s">
        <v>60</v>
      </c>
      <c r="N38" s="157">
        <f>N37*4</f>
        <v>53.6</v>
      </c>
      <c r="O38" s="158">
        <f>O37*4</f>
        <v>0</v>
      </c>
      <c r="P38" s="159">
        <f>P37*4</f>
        <v>108.56</v>
      </c>
      <c r="Q38" s="47">
        <f>Q37*9</f>
        <v>51.480000000000004</v>
      </c>
      <c r="R38" s="74"/>
      <c r="S38" s="19"/>
      <c r="T38" s="74"/>
      <c r="U38" s="44">
        <f>W38+Y38+Z38+X38</f>
        <v>0</v>
      </c>
      <c r="V38" s="133" t="s">
        <v>60</v>
      </c>
      <c r="W38" s="157">
        <f>W37*4</f>
        <v>0</v>
      </c>
      <c r="X38" s="158">
        <f>X37*4</f>
        <v>0</v>
      </c>
      <c r="Y38" s="159">
        <f>Y37*4</f>
        <v>0</v>
      </c>
      <c r="Z38" s="47">
        <f>Z37*9</f>
        <v>0</v>
      </c>
      <c r="AA38" s="74"/>
      <c r="AB38" s="14"/>
      <c r="AC38" s="20"/>
      <c r="AD38" s="44">
        <f>AF38+AH38+AI38+AG38</f>
        <v>0</v>
      </c>
      <c r="AE38" s="133" t="s">
        <v>60</v>
      </c>
      <c r="AF38" s="157">
        <f>AF37*4</f>
        <v>0</v>
      </c>
      <c r="AG38" s="158">
        <f>AG37*4</f>
        <v>0</v>
      </c>
      <c r="AH38" s="159">
        <f>AH37*4</f>
        <v>0</v>
      </c>
      <c r="AI38" s="47">
        <f>AI37*9</f>
        <v>0</v>
      </c>
      <c r="AJ38" s="73"/>
    </row>
    <row r="39" spans="1:36" ht="5.0999999999999996" customHeight="1" x14ac:dyDescent="0.25">
      <c r="A39" s="61"/>
      <c r="B39" s="74"/>
      <c r="C39" s="76"/>
      <c r="D39" s="208"/>
      <c r="E39" s="171"/>
      <c r="F39" s="172"/>
      <c r="G39" s="173"/>
      <c r="H39" s="173"/>
      <c r="I39" s="74"/>
      <c r="J39" s="201"/>
      <c r="K39" s="74"/>
      <c r="L39" s="133"/>
      <c r="M39" s="208"/>
      <c r="N39" s="171"/>
      <c r="O39" s="172"/>
      <c r="P39" s="171"/>
      <c r="Q39" s="173"/>
      <c r="R39" s="74"/>
      <c r="S39" s="68"/>
      <c r="T39" s="74"/>
      <c r="U39" s="133"/>
      <c r="V39" s="208"/>
      <c r="W39" s="171"/>
      <c r="X39" s="172"/>
      <c r="Y39" s="173"/>
      <c r="Z39" s="173"/>
      <c r="AA39" s="74"/>
      <c r="AB39" s="14"/>
      <c r="AC39" s="20"/>
      <c r="AD39" s="133"/>
      <c r="AE39" s="208"/>
      <c r="AF39" s="171"/>
      <c r="AG39" s="172"/>
      <c r="AH39" s="173"/>
      <c r="AI39" s="173"/>
      <c r="AJ39" s="73"/>
    </row>
    <row r="40" spans="1:36" ht="12" customHeight="1" x14ac:dyDescent="0.25">
      <c r="A40" s="61"/>
      <c r="B40" s="61"/>
      <c r="C40" s="209"/>
      <c r="D40" s="210"/>
      <c r="E40" s="211"/>
      <c r="F40" s="212"/>
      <c r="G40" s="213"/>
      <c r="H40" s="54"/>
      <c r="I40" s="61"/>
      <c r="J40" s="60"/>
      <c r="K40" s="61"/>
      <c r="L40" s="209"/>
      <c r="M40" s="214"/>
      <c r="N40" s="214"/>
      <c r="O40" s="215"/>
      <c r="P40" s="71"/>
      <c r="Q40" s="216"/>
      <c r="R40" s="61"/>
      <c r="S40" s="19"/>
      <c r="T40" s="61"/>
      <c r="U40" s="209"/>
      <c r="V40" s="19"/>
      <c r="W40" s="211"/>
      <c r="X40" s="212"/>
      <c r="Y40" s="213"/>
      <c r="Z40" s="54"/>
      <c r="AA40" s="61"/>
      <c r="AB40" s="14"/>
      <c r="AC40" s="73"/>
      <c r="AD40" s="73"/>
      <c r="AJ40" s="73"/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0"/>
  <sheetViews>
    <sheetView zoomScale="75" zoomScaleNormal="75" workbookViewId="0">
      <selection activeCell="U26" sqref="U26"/>
    </sheetView>
  </sheetViews>
  <sheetFormatPr defaultRowHeight="15" x14ac:dyDescent="0.25"/>
  <cols>
    <col min="1" max="1" width="2.7109375"/>
    <col min="2" max="2" width="0.85546875"/>
    <col min="3" max="3" width="6.7109375"/>
    <col min="4" max="4" width="15.7109375"/>
    <col min="5" max="8" width="5.28515625"/>
    <col min="9" max="9" width="0.85546875"/>
    <col min="10" max="10" width="2.7109375"/>
    <col min="11" max="11" width="0.85546875"/>
    <col min="12" max="12" width="6.7109375"/>
    <col min="13" max="13" width="15.7109375"/>
    <col min="14" max="17" width="5.28515625"/>
    <col min="18" max="18" width="0.85546875"/>
    <col min="19" max="19" width="2.7109375"/>
    <col min="20" max="20" width="0.85546875"/>
    <col min="21" max="21" width="6.7109375"/>
    <col min="22" max="22" width="15.7109375"/>
    <col min="23" max="26" width="5.28515625"/>
    <col min="27" max="27" width="0.85546875"/>
    <col min="28" max="28" width="2.7109375"/>
    <col min="29" max="29" width="0.85546875"/>
    <col min="30" max="30" width="10.7109375"/>
    <col min="31" max="34" width="6.28515625"/>
    <col min="35" max="35" width="0.85546875"/>
    <col min="36" max="36" width="2.7109375"/>
    <col min="37" max="37" width="7.7109375"/>
    <col min="38" max="38" width="2.7109375"/>
    <col min="39" max="40" width="8.5703125"/>
    <col min="41" max="41" width="9.42578125"/>
    <col min="42" max="1025" width="8.5703125"/>
  </cols>
  <sheetData>
    <row r="1" spans="1:44" ht="12" customHeight="1" x14ac:dyDescent="0.25">
      <c r="A1" s="60"/>
      <c r="B1" s="61"/>
      <c r="C1" s="62"/>
      <c r="D1" s="63"/>
      <c r="E1" s="64"/>
      <c r="F1" s="65"/>
      <c r="G1" s="17"/>
      <c r="H1" s="18"/>
      <c r="I1" s="61"/>
      <c r="J1" s="66"/>
      <c r="K1" s="61"/>
      <c r="L1" s="62"/>
      <c r="M1" s="63"/>
      <c r="N1" s="64"/>
      <c r="O1" s="65"/>
      <c r="P1" s="17"/>
      <c r="Q1" s="18"/>
      <c r="R1" s="61"/>
      <c r="S1" s="68"/>
      <c r="T1" s="61"/>
      <c r="U1" s="62"/>
      <c r="V1" s="63"/>
      <c r="W1" s="64"/>
      <c r="X1" s="65"/>
      <c r="Y1" s="17"/>
      <c r="Z1" s="18"/>
      <c r="AA1" s="61"/>
      <c r="AB1" s="61"/>
      <c r="AC1" s="61"/>
      <c r="AD1" s="69"/>
      <c r="AE1" s="70"/>
      <c r="AF1" s="71"/>
      <c r="AG1" s="19"/>
      <c r="AH1" s="19"/>
      <c r="AI1" s="19"/>
      <c r="AJ1" s="19"/>
      <c r="AK1" s="72"/>
      <c r="AL1" s="73"/>
      <c r="AM1" s="73"/>
      <c r="AN1" s="73"/>
      <c r="AO1" s="73"/>
      <c r="AP1" s="73"/>
      <c r="AQ1" s="73"/>
      <c r="AR1" s="73"/>
    </row>
    <row r="2" spans="1:44" ht="12" customHeight="1" x14ac:dyDescent="0.25">
      <c r="A2" s="60"/>
      <c r="B2" s="74"/>
      <c r="C2" s="31">
        <v>0</v>
      </c>
      <c r="D2" s="75" t="s">
        <v>73</v>
      </c>
      <c r="E2" s="86"/>
      <c r="F2" s="87"/>
      <c r="G2" s="88"/>
      <c r="H2" s="89"/>
      <c r="I2" s="74"/>
      <c r="J2" s="66"/>
      <c r="K2" s="74"/>
      <c r="L2" s="31">
        <v>0</v>
      </c>
      <c r="M2" s="75" t="s">
        <v>73</v>
      </c>
      <c r="N2" s="86"/>
      <c r="O2" s="87"/>
      <c r="P2" s="88"/>
      <c r="Q2" s="89"/>
      <c r="R2" s="74"/>
      <c r="S2" s="68"/>
      <c r="T2" s="74"/>
      <c r="U2" s="31">
        <v>0</v>
      </c>
      <c r="V2" s="75" t="s">
        <v>73</v>
      </c>
      <c r="W2" s="86"/>
      <c r="X2" s="87"/>
      <c r="Y2" s="88"/>
      <c r="Z2" s="89"/>
      <c r="AA2" s="74"/>
      <c r="AB2" s="61"/>
      <c r="AC2" s="74"/>
      <c r="AD2" s="77" t="s">
        <v>38</v>
      </c>
      <c r="AE2" s="78" t="s">
        <v>39</v>
      </c>
      <c r="AF2" s="78" t="s">
        <v>40</v>
      </c>
      <c r="AG2" s="78" t="s">
        <v>41</v>
      </c>
      <c r="AH2" s="78" t="s">
        <v>42</v>
      </c>
      <c r="AI2" s="74"/>
      <c r="AJ2" s="60"/>
      <c r="AK2" s="73"/>
      <c r="AL2" s="79"/>
      <c r="AM2" s="80"/>
      <c r="AN2" s="81"/>
      <c r="AO2" s="82"/>
      <c r="AP2" s="83"/>
      <c r="AQ2" s="84"/>
      <c r="AR2" s="73"/>
    </row>
    <row r="3" spans="1:44" ht="12" customHeight="1" x14ac:dyDescent="0.25">
      <c r="A3" s="60"/>
      <c r="B3" s="85"/>
      <c r="C3" s="31"/>
      <c r="D3" s="75"/>
      <c r="E3" s="86" t="s">
        <v>43</v>
      </c>
      <c r="F3" s="87" t="s">
        <v>44</v>
      </c>
      <c r="G3" s="88" t="s">
        <v>45</v>
      </c>
      <c r="H3" s="89" t="s">
        <v>46</v>
      </c>
      <c r="I3" s="85"/>
      <c r="J3" s="68"/>
      <c r="K3" s="85"/>
      <c r="L3" s="31"/>
      <c r="M3" s="75"/>
      <c r="N3" s="86" t="s">
        <v>43</v>
      </c>
      <c r="O3" s="87" t="s">
        <v>44</v>
      </c>
      <c r="P3" s="88" t="s">
        <v>45</v>
      </c>
      <c r="Q3" s="89" t="s">
        <v>46</v>
      </c>
      <c r="R3" s="85"/>
      <c r="S3" s="90"/>
      <c r="T3" s="85"/>
      <c r="U3" s="31"/>
      <c r="V3" s="75"/>
      <c r="W3" s="86" t="s">
        <v>43</v>
      </c>
      <c r="X3" s="87" t="s">
        <v>44</v>
      </c>
      <c r="Y3" s="88" t="s">
        <v>45</v>
      </c>
      <c r="Z3" s="89" t="s">
        <v>46</v>
      </c>
      <c r="AA3" s="85"/>
      <c r="AB3" s="14"/>
      <c r="AC3" s="74"/>
      <c r="AD3" s="91" t="s">
        <v>47</v>
      </c>
      <c r="AE3" s="92">
        <f>E11+N11+W11+W24+N24+E24+E37+N37+W37</f>
        <v>1</v>
      </c>
      <c r="AF3" s="93">
        <f>AG3*100/(AG3+AG4+AG5+AG6)</f>
        <v>19.047619047619047</v>
      </c>
      <c r="AG3" s="94">
        <f>E12+N12+W12+W25+N25+E25+E38+N38+W38</f>
        <v>4</v>
      </c>
      <c r="AH3" s="95">
        <f>AE3/TMB!C3</f>
        <v>1.6666666666666666E-2</v>
      </c>
      <c r="AI3" s="74"/>
      <c r="AJ3" s="60"/>
      <c r="AK3" s="73"/>
      <c r="AL3" s="96"/>
      <c r="AM3" s="97"/>
      <c r="AN3" s="98"/>
      <c r="AO3" s="99"/>
      <c r="AP3" s="100"/>
      <c r="AQ3" s="101"/>
      <c r="AR3" s="73"/>
    </row>
    <row r="4" spans="1:44" ht="12" customHeight="1" x14ac:dyDescent="0.25">
      <c r="A4" s="61"/>
      <c r="B4" s="74"/>
      <c r="C4" s="108"/>
      <c r="D4" s="103"/>
      <c r="E4" s="104">
        <v>1</v>
      </c>
      <c r="F4" s="105">
        <v>1</v>
      </c>
      <c r="G4" s="106">
        <v>1</v>
      </c>
      <c r="H4" s="107">
        <v>1</v>
      </c>
      <c r="I4" s="74"/>
      <c r="J4" s="60"/>
      <c r="K4" s="74"/>
      <c r="L4" s="108"/>
      <c r="M4" s="103"/>
      <c r="N4" s="104"/>
      <c r="O4" s="105"/>
      <c r="P4" s="106"/>
      <c r="Q4" s="107"/>
      <c r="R4" s="74"/>
      <c r="S4" s="19"/>
      <c r="T4" s="74"/>
      <c r="U4" s="108"/>
      <c r="V4" s="103"/>
      <c r="W4" s="104"/>
      <c r="X4" s="105"/>
      <c r="Y4" s="106"/>
      <c r="Z4" s="107"/>
      <c r="AA4" s="74"/>
      <c r="AB4" s="14"/>
      <c r="AC4" s="74"/>
      <c r="AD4" s="109" t="s">
        <v>48</v>
      </c>
      <c r="AE4" s="110">
        <f>F11+O11+X11+X24+O24+F24+F37+O37+X37</f>
        <v>1</v>
      </c>
      <c r="AF4" s="111">
        <f>AG4*100/(AG3+AG4+AG5+AG6)</f>
        <v>19.047619047619047</v>
      </c>
      <c r="AG4" s="112">
        <f>F12+O12+X12+X25+O25+F25+F38+O38+X38</f>
        <v>4</v>
      </c>
      <c r="AH4" s="113" t="s">
        <v>74</v>
      </c>
      <c r="AI4" s="74"/>
      <c r="AJ4" s="61"/>
      <c r="AK4" s="20"/>
      <c r="AL4" s="114"/>
      <c r="AM4" s="115"/>
      <c r="AN4" s="116"/>
      <c r="AO4" s="117"/>
      <c r="AP4" s="101"/>
      <c r="AQ4" s="101"/>
      <c r="AR4" s="73"/>
    </row>
    <row r="5" spans="1:44" ht="12" customHeight="1" x14ac:dyDescent="0.25">
      <c r="A5" s="61"/>
      <c r="B5" s="74"/>
      <c r="C5" s="108"/>
      <c r="D5" s="103"/>
      <c r="E5" s="104"/>
      <c r="F5" s="105"/>
      <c r="G5" s="106"/>
      <c r="H5" s="107"/>
      <c r="I5" s="74"/>
      <c r="J5" s="60"/>
      <c r="K5" s="74"/>
      <c r="L5" s="108"/>
      <c r="M5" s="103"/>
      <c r="N5" s="104"/>
      <c r="O5" s="105"/>
      <c r="P5" s="106"/>
      <c r="Q5" s="107"/>
      <c r="R5" s="74"/>
      <c r="S5" s="19"/>
      <c r="T5" s="74"/>
      <c r="U5" s="108"/>
      <c r="V5" s="103"/>
      <c r="W5" s="104"/>
      <c r="X5" s="105"/>
      <c r="Y5" s="106"/>
      <c r="Z5" s="107"/>
      <c r="AA5" s="74"/>
      <c r="AB5" s="14"/>
      <c r="AC5" s="74"/>
      <c r="AD5" s="118" t="s">
        <v>51</v>
      </c>
      <c r="AE5" s="119">
        <f>G11+P11+Y11+G24+P24+Y24+G37+P37+Y37</f>
        <v>1</v>
      </c>
      <c r="AF5" s="120">
        <f>AG5*100/(AG3+AG4+AG5+AG6)</f>
        <v>19.047619047619047</v>
      </c>
      <c r="AG5" s="121">
        <f>G12+P12+Y12+Y25+P25+G25+G38+P38+Y38</f>
        <v>4</v>
      </c>
      <c r="AH5" s="122">
        <f>AE5/TMB!C3</f>
        <v>1.6666666666666666E-2</v>
      </c>
      <c r="AI5" s="74"/>
      <c r="AJ5" s="19"/>
      <c r="AK5" s="73"/>
      <c r="AL5" s="123"/>
      <c r="AM5" s="124"/>
      <c r="AN5" s="125"/>
      <c r="AO5" s="125"/>
      <c r="AP5" s="125"/>
      <c r="AQ5" s="101"/>
      <c r="AR5" s="73"/>
    </row>
    <row r="6" spans="1:44" ht="12" customHeight="1" x14ac:dyDescent="0.25">
      <c r="A6" s="61"/>
      <c r="B6" s="74"/>
      <c r="C6" s="108"/>
      <c r="D6" s="103"/>
      <c r="E6" s="104"/>
      <c r="F6" s="105"/>
      <c r="G6" s="106"/>
      <c r="H6" s="107"/>
      <c r="I6" s="74"/>
      <c r="J6" s="60"/>
      <c r="K6" s="74"/>
      <c r="L6" s="108"/>
      <c r="M6" s="103"/>
      <c r="N6" s="104"/>
      <c r="O6" s="105"/>
      <c r="P6" s="106"/>
      <c r="Q6" s="107"/>
      <c r="R6" s="74"/>
      <c r="S6" s="19"/>
      <c r="T6" s="74"/>
      <c r="U6" s="108"/>
      <c r="V6" s="103"/>
      <c r="W6" s="104"/>
      <c r="X6" s="105"/>
      <c r="Y6" s="106"/>
      <c r="Z6" s="107"/>
      <c r="AA6" s="74"/>
      <c r="AB6" s="14"/>
      <c r="AC6" s="74"/>
      <c r="AD6" s="126" t="s">
        <v>46</v>
      </c>
      <c r="AE6" s="127">
        <f>H11+Q11+Z11+Z24+Q24+H24+H37+Q37+Z37</f>
        <v>1</v>
      </c>
      <c r="AF6" s="128">
        <f>AG6*100/(AG3+AG4+AG5+AG6)</f>
        <v>42.857142857142854</v>
      </c>
      <c r="AG6" s="129">
        <f>H12+Q12+Z12+Z25+Q25+H25+H38+Q38+Z38</f>
        <v>9</v>
      </c>
      <c r="AH6" s="130">
        <f>AE6/TMB!C3</f>
        <v>1.6666666666666666E-2</v>
      </c>
      <c r="AI6" s="74"/>
      <c r="AJ6" s="19"/>
      <c r="AK6" s="73"/>
      <c r="AL6" s="131"/>
      <c r="AM6" s="81"/>
      <c r="AN6" s="132"/>
      <c r="AO6" s="80"/>
      <c r="AP6" s="82"/>
      <c r="AQ6" s="84"/>
      <c r="AR6" s="73"/>
    </row>
    <row r="7" spans="1:44" ht="12" customHeight="1" x14ac:dyDescent="0.25">
      <c r="A7" s="61"/>
      <c r="B7" s="74"/>
      <c r="C7" s="108"/>
      <c r="D7" s="103"/>
      <c r="E7" s="104"/>
      <c r="F7" s="105"/>
      <c r="G7" s="106"/>
      <c r="H7" s="107"/>
      <c r="I7" s="74"/>
      <c r="J7" s="60"/>
      <c r="K7" s="74"/>
      <c r="L7" s="108"/>
      <c r="M7" s="103"/>
      <c r="N7" s="104"/>
      <c r="O7" s="105"/>
      <c r="P7" s="106"/>
      <c r="Q7" s="107"/>
      <c r="R7" s="74"/>
      <c r="S7" s="19"/>
      <c r="T7" s="74"/>
      <c r="U7" s="108"/>
      <c r="V7" s="103"/>
      <c r="W7" s="104"/>
      <c r="X7" s="105"/>
      <c r="Y7" s="106"/>
      <c r="Z7" s="107"/>
      <c r="AA7" s="74"/>
      <c r="AB7" s="14"/>
      <c r="AC7" s="74"/>
      <c r="AD7" s="133"/>
      <c r="AE7" s="134"/>
      <c r="AF7" s="135" t="s">
        <v>54</v>
      </c>
      <c r="AG7" s="136">
        <f>AG3+AG4+AG5+AG6</f>
        <v>21</v>
      </c>
      <c r="AH7" s="137" t="s">
        <v>55</v>
      </c>
      <c r="AI7" s="74"/>
      <c r="AJ7" s="19"/>
      <c r="AK7" s="73"/>
      <c r="AL7" s="114"/>
      <c r="AM7" s="138"/>
      <c r="AN7" s="124"/>
      <c r="AO7" s="139"/>
      <c r="AP7" s="139"/>
      <c r="AQ7" s="84"/>
      <c r="AR7" s="73"/>
    </row>
    <row r="8" spans="1:44" ht="12" customHeight="1" x14ac:dyDescent="0.25">
      <c r="A8" s="61"/>
      <c r="B8" s="74"/>
      <c r="C8" s="108"/>
      <c r="D8" s="103"/>
      <c r="E8" s="104"/>
      <c r="F8" s="105"/>
      <c r="G8" s="106"/>
      <c r="H8" s="107"/>
      <c r="I8" s="74"/>
      <c r="J8" s="60"/>
      <c r="K8" s="74"/>
      <c r="L8" s="108"/>
      <c r="M8" s="103"/>
      <c r="N8" s="104"/>
      <c r="O8" s="105"/>
      <c r="P8" s="106"/>
      <c r="Q8" s="107"/>
      <c r="R8" s="74"/>
      <c r="S8" s="19"/>
      <c r="T8" s="74"/>
      <c r="U8" s="108"/>
      <c r="V8" s="103"/>
      <c r="W8" s="104"/>
      <c r="X8" s="105"/>
      <c r="Y8" s="106"/>
      <c r="Z8" s="107"/>
      <c r="AA8" s="74"/>
      <c r="AB8" s="14"/>
      <c r="AC8" s="141"/>
      <c r="AD8" s="133"/>
      <c r="AE8" s="134"/>
      <c r="AF8" s="142" t="s">
        <v>56</v>
      </c>
      <c r="AG8" s="143">
        <f>AG7-TMB!C7</f>
        <v>-2913.846</v>
      </c>
      <c r="AH8" s="144" t="s">
        <v>55</v>
      </c>
      <c r="AI8" s="74"/>
      <c r="AJ8" s="19"/>
      <c r="AK8" s="73"/>
      <c r="AL8" s="145"/>
      <c r="AM8" s="138"/>
      <c r="AN8" s="124"/>
      <c r="AO8" s="97"/>
      <c r="AP8" s="99"/>
      <c r="AQ8" s="84"/>
      <c r="AR8" s="73"/>
    </row>
    <row r="9" spans="1:44" ht="12" customHeight="1" x14ac:dyDescent="0.25">
      <c r="A9" s="61"/>
      <c r="B9" s="74"/>
      <c r="C9" s="108"/>
      <c r="D9" s="103"/>
      <c r="E9" s="104"/>
      <c r="F9" s="105"/>
      <c r="G9" s="106"/>
      <c r="H9" s="107"/>
      <c r="I9" s="74"/>
      <c r="J9" s="60"/>
      <c r="K9" s="74"/>
      <c r="L9" s="108"/>
      <c r="M9" s="146"/>
      <c r="N9" s="147"/>
      <c r="O9" s="148"/>
      <c r="P9" s="149"/>
      <c r="Q9" s="150"/>
      <c r="R9" s="74"/>
      <c r="S9" s="19"/>
      <c r="T9" s="74"/>
      <c r="U9" s="108"/>
      <c r="V9" s="103"/>
      <c r="W9" s="104"/>
      <c r="X9" s="105"/>
      <c r="Y9" s="106"/>
      <c r="Z9" s="107"/>
      <c r="AA9" s="74"/>
      <c r="AB9" s="14"/>
      <c r="AC9" s="70"/>
      <c r="AD9" s="70"/>
      <c r="AE9" s="151"/>
      <c r="AF9" s="152"/>
      <c r="AG9" s="54"/>
      <c r="AH9" s="54"/>
      <c r="AI9" s="54"/>
      <c r="AJ9" s="19"/>
      <c r="AK9" s="73"/>
      <c r="AL9" s="145"/>
      <c r="AM9" s="138"/>
      <c r="AN9" s="82"/>
      <c r="AO9" s="82"/>
      <c r="AP9" s="153"/>
      <c r="AQ9" s="84"/>
      <c r="AR9" s="73"/>
    </row>
    <row r="10" spans="1:44" ht="12" customHeight="1" x14ac:dyDescent="0.25">
      <c r="A10" s="61"/>
      <c r="B10" s="74"/>
      <c r="C10" s="108"/>
      <c r="D10" s="103"/>
      <c r="E10" s="104"/>
      <c r="F10" s="105"/>
      <c r="G10" s="106"/>
      <c r="H10" s="107"/>
      <c r="I10" s="74"/>
      <c r="J10" s="60"/>
      <c r="K10" s="74"/>
      <c r="L10" s="108"/>
      <c r="M10" s="146"/>
      <c r="N10" s="147"/>
      <c r="O10" s="148"/>
      <c r="P10" s="149"/>
      <c r="Q10" s="150"/>
      <c r="R10" s="74"/>
      <c r="S10" s="19"/>
      <c r="T10" s="74"/>
      <c r="U10" s="108"/>
      <c r="V10" s="103"/>
      <c r="W10" s="104"/>
      <c r="X10" s="105"/>
      <c r="Y10" s="106"/>
      <c r="Z10" s="107"/>
      <c r="AA10" s="74"/>
      <c r="AB10" s="14"/>
      <c r="AC10" s="141"/>
      <c r="AD10" s="154"/>
      <c r="AE10" s="155" t="s">
        <v>57</v>
      </c>
      <c r="AF10" s="155"/>
      <c r="AG10" s="89"/>
      <c r="AH10" s="89"/>
      <c r="AI10" s="74"/>
      <c r="AJ10" s="19"/>
      <c r="AK10" s="20"/>
      <c r="AL10" s="145"/>
      <c r="AM10" s="116"/>
      <c r="AN10" s="156"/>
      <c r="AO10" s="145"/>
      <c r="AP10" s="82"/>
      <c r="AQ10" s="82"/>
      <c r="AR10" s="73"/>
    </row>
    <row r="11" spans="1:44" ht="12" customHeight="1" x14ac:dyDescent="0.25">
      <c r="A11" s="61"/>
      <c r="B11" s="74"/>
      <c r="C11" s="44" t="s">
        <v>55</v>
      </c>
      <c r="D11" s="133" t="s">
        <v>58</v>
      </c>
      <c r="E11" s="157">
        <f>E5+E6+E7+E8+E9+E10+E4</f>
        <v>1</v>
      </c>
      <c r="F11" s="158">
        <f>F5+F6+F7+F8+F9+F10+F4</f>
        <v>1</v>
      </c>
      <c r="G11" s="159">
        <f>G5+G6+G7+G8+G9+G10+G4</f>
        <v>1</v>
      </c>
      <c r="H11" s="47">
        <f>H5+H6+H7+H8+H9+H10+H4</f>
        <v>1</v>
      </c>
      <c r="I11" s="74"/>
      <c r="J11" s="68"/>
      <c r="K11" s="74"/>
      <c r="L11" s="44" t="s">
        <v>55</v>
      </c>
      <c r="M11" s="133" t="s">
        <v>58</v>
      </c>
      <c r="N11" s="157">
        <f>N4+N5+N6+N7+N8+N9+N10</f>
        <v>0</v>
      </c>
      <c r="O11" s="158">
        <f>O4+O5+O6+O7+O8+O9+O10</f>
        <v>0</v>
      </c>
      <c r="P11" s="159">
        <f>P4+P5+P6+P7+P8+P9+P10</f>
        <v>0</v>
      </c>
      <c r="Q11" s="47">
        <f>Q4+Q5+Q6+Q7+Q8+Q9+Q10</f>
        <v>0</v>
      </c>
      <c r="R11" s="74"/>
      <c r="S11" s="90"/>
      <c r="T11" s="74"/>
      <c r="U11" s="44" t="s">
        <v>55</v>
      </c>
      <c r="V11" s="133" t="s">
        <v>58</v>
      </c>
      <c r="W11" s="157">
        <f>W4+W5+W6+W7+W8+W9+W10</f>
        <v>0</v>
      </c>
      <c r="X11" s="158">
        <f>X4+X5+X6+X7+X8+X9+X10</f>
        <v>0</v>
      </c>
      <c r="Y11" s="159">
        <f>Y4+Y5+Y6+Y7+Y8+Y9+Y10</f>
        <v>0</v>
      </c>
      <c r="Z11" s="47">
        <f>Z4+Z5+Z6+Z7+Z8+Z9+Z10</f>
        <v>0</v>
      </c>
      <c r="AA11" s="74"/>
      <c r="AB11" s="14"/>
      <c r="AC11" s="141"/>
      <c r="AD11" s="160" t="s">
        <v>59</v>
      </c>
      <c r="AE11" s="161">
        <v>3</v>
      </c>
      <c r="AF11" s="162" t="s">
        <v>42</v>
      </c>
      <c r="AG11" s="163">
        <f>AE11*TMB!C3</f>
        <v>180</v>
      </c>
      <c r="AH11" s="164">
        <f>AE3-AG11</f>
        <v>-179</v>
      </c>
      <c r="AI11" s="74"/>
      <c r="AJ11" s="19"/>
      <c r="AK11" s="165"/>
      <c r="AL11" s="73"/>
      <c r="AM11" s="73"/>
      <c r="AN11" s="73"/>
      <c r="AO11" s="73"/>
      <c r="AP11" s="73"/>
      <c r="AQ11" s="73"/>
      <c r="AR11" s="73"/>
    </row>
    <row r="12" spans="1:44" ht="12" customHeight="1" x14ac:dyDescent="0.25">
      <c r="A12" s="61"/>
      <c r="B12" s="74"/>
      <c r="C12" s="44">
        <f>E12+G12+H12+F12</f>
        <v>21</v>
      </c>
      <c r="D12" s="133" t="s">
        <v>60</v>
      </c>
      <c r="E12" s="157">
        <f>E11*4</f>
        <v>4</v>
      </c>
      <c r="F12" s="158">
        <f>F11*4</f>
        <v>4</v>
      </c>
      <c r="G12" s="159">
        <f>G11*4</f>
        <v>4</v>
      </c>
      <c r="H12" s="47">
        <f>H11*9</f>
        <v>9</v>
      </c>
      <c r="I12" s="74"/>
      <c r="J12" s="68"/>
      <c r="K12" s="74"/>
      <c r="L12" s="44">
        <f>N12+P12+Q12+O12</f>
        <v>0</v>
      </c>
      <c r="M12" s="133" t="s">
        <v>60</v>
      </c>
      <c r="N12" s="157">
        <f>N11*4</f>
        <v>0</v>
      </c>
      <c r="O12" s="158">
        <f>O11*4</f>
        <v>0</v>
      </c>
      <c r="P12" s="159">
        <f>P11*4</f>
        <v>0</v>
      </c>
      <c r="Q12" s="47">
        <f>Q11*9</f>
        <v>0</v>
      </c>
      <c r="R12" s="74"/>
      <c r="S12" s="90"/>
      <c r="T12" s="74"/>
      <c r="U12" s="44">
        <f>W12+Y12+Z12+X12</f>
        <v>0</v>
      </c>
      <c r="V12" s="133" t="s">
        <v>60</v>
      </c>
      <c r="W12" s="157">
        <f>W11*4</f>
        <v>0</v>
      </c>
      <c r="X12" s="158">
        <f>X11*4</f>
        <v>0</v>
      </c>
      <c r="Y12" s="159">
        <f>Y11*4</f>
        <v>0</v>
      </c>
      <c r="Z12" s="47">
        <f>Z11*9</f>
        <v>0</v>
      </c>
      <c r="AA12" s="74"/>
      <c r="AB12" s="14"/>
      <c r="AC12" s="141"/>
      <c r="AD12" s="166" t="s">
        <v>51</v>
      </c>
      <c r="AE12" s="167">
        <v>4</v>
      </c>
      <c r="AF12" s="168" t="s">
        <v>42</v>
      </c>
      <c r="AG12" s="169">
        <f>AE12*TMB!C3</f>
        <v>240</v>
      </c>
      <c r="AH12" s="164">
        <f>AE5-AG12</f>
        <v>-239</v>
      </c>
      <c r="AI12" s="141"/>
      <c r="AJ12" s="19"/>
      <c r="AK12" s="165"/>
      <c r="AL12" s="73"/>
      <c r="AM12" s="73"/>
      <c r="AN12" s="73"/>
      <c r="AO12" s="73"/>
      <c r="AP12" s="73"/>
      <c r="AQ12" s="73"/>
      <c r="AR12" s="73"/>
    </row>
    <row r="13" spans="1:44" ht="5.0999999999999996" customHeight="1" x14ac:dyDescent="0.25">
      <c r="A13" s="61"/>
      <c r="B13" s="74"/>
      <c r="C13" s="133"/>
      <c r="D13" s="170"/>
      <c r="E13" s="171"/>
      <c r="F13" s="172"/>
      <c r="G13" s="173"/>
      <c r="H13" s="173"/>
      <c r="I13" s="74"/>
      <c r="J13" s="61"/>
      <c r="K13" s="74"/>
      <c r="L13" s="174"/>
      <c r="M13" s="170"/>
      <c r="N13" s="171"/>
      <c r="O13" s="172"/>
      <c r="P13" s="173"/>
      <c r="Q13" s="173"/>
      <c r="R13" s="74"/>
      <c r="S13" s="19"/>
      <c r="T13" s="74"/>
      <c r="U13" s="174"/>
      <c r="V13" s="170"/>
      <c r="W13" s="171"/>
      <c r="X13" s="172"/>
      <c r="Y13" s="173"/>
      <c r="Z13" s="173"/>
      <c r="AA13" s="74"/>
      <c r="AB13" s="14"/>
      <c r="AC13" s="141"/>
      <c r="AD13" s="175"/>
      <c r="AE13" s="176"/>
      <c r="AF13" s="176"/>
      <c r="AG13" s="176"/>
      <c r="AH13" s="89"/>
      <c r="AI13" s="141"/>
      <c r="AJ13" s="19"/>
      <c r="AK13" s="165"/>
      <c r="AL13" s="73"/>
      <c r="AM13" s="73"/>
      <c r="AN13" s="73"/>
      <c r="AO13" s="73"/>
      <c r="AP13" s="73"/>
      <c r="AQ13" s="73"/>
      <c r="AR13" s="73"/>
    </row>
    <row r="14" spans="1:44" ht="12" customHeight="1" x14ac:dyDescent="0.25">
      <c r="A14" s="61"/>
      <c r="B14" s="61"/>
      <c r="C14" s="62"/>
      <c r="D14" s="177"/>
      <c r="E14" s="64"/>
      <c r="F14" s="65"/>
      <c r="G14" s="17"/>
      <c r="H14" s="18"/>
      <c r="I14" s="61"/>
      <c r="J14" s="66"/>
      <c r="K14" s="61"/>
      <c r="L14" s="62"/>
      <c r="M14" s="177"/>
      <c r="N14" s="64"/>
      <c r="O14" s="65"/>
      <c r="P14" s="17"/>
      <c r="Q14" s="18"/>
      <c r="R14" s="61"/>
      <c r="S14" s="68"/>
      <c r="T14" s="61"/>
      <c r="U14" s="62"/>
      <c r="V14" s="177"/>
      <c r="W14" s="64"/>
      <c r="X14" s="65"/>
      <c r="Y14" s="17"/>
      <c r="Z14" s="18"/>
      <c r="AA14" s="61"/>
      <c r="AB14" s="14"/>
      <c r="AC14" s="19"/>
      <c r="AD14" s="19"/>
      <c r="AE14" s="19"/>
      <c r="AF14" s="19"/>
      <c r="AG14" s="19"/>
      <c r="AH14" s="19"/>
      <c r="AI14" s="19"/>
      <c r="AJ14" s="19"/>
      <c r="AK14" s="165"/>
      <c r="AL14" s="73"/>
      <c r="AM14" s="73"/>
      <c r="AN14" s="73"/>
      <c r="AO14" s="73"/>
      <c r="AP14" s="73"/>
      <c r="AQ14" s="73"/>
      <c r="AR14" s="73"/>
    </row>
    <row r="15" spans="1:44" ht="12" customHeight="1" x14ac:dyDescent="0.25">
      <c r="A15" s="61"/>
      <c r="B15" s="74"/>
      <c r="C15" s="31">
        <v>0</v>
      </c>
      <c r="D15" s="75" t="s">
        <v>73</v>
      </c>
      <c r="E15" s="86"/>
      <c r="F15" s="87"/>
      <c r="G15" s="88"/>
      <c r="H15" s="89"/>
      <c r="I15" s="74"/>
      <c r="J15" s="66"/>
      <c r="K15" s="74"/>
      <c r="L15" s="31">
        <v>0</v>
      </c>
      <c r="M15" s="75" t="s">
        <v>73</v>
      </c>
      <c r="N15" s="86"/>
      <c r="O15" s="87"/>
      <c r="P15" s="88"/>
      <c r="Q15" s="89"/>
      <c r="R15" s="74"/>
      <c r="S15" s="68"/>
      <c r="T15" s="74"/>
      <c r="U15" s="31">
        <v>0</v>
      </c>
      <c r="V15" s="75" t="s">
        <v>73</v>
      </c>
      <c r="W15" s="86"/>
      <c r="X15" s="87"/>
      <c r="Y15" s="88"/>
      <c r="Z15" s="89"/>
      <c r="AA15" s="74"/>
      <c r="AB15" s="14"/>
      <c r="AC15" s="141"/>
      <c r="AD15" s="154"/>
      <c r="AE15" s="178" t="s">
        <v>62</v>
      </c>
      <c r="AF15" s="88"/>
      <c r="AG15" s="89"/>
      <c r="AH15" s="89"/>
      <c r="AI15" s="74"/>
      <c r="AJ15" s="19"/>
      <c r="AK15" s="179"/>
      <c r="AL15" s="73"/>
      <c r="AM15" s="73"/>
      <c r="AN15" s="73"/>
      <c r="AO15" s="73"/>
      <c r="AP15" s="73"/>
      <c r="AQ15" s="73"/>
      <c r="AR15" s="73"/>
    </row>
    <row r="16" spans="1:44" ht="12" customHeight="1" x14ac:dyDescent="0.25">
      <c r="A16" s="19"/>
      <c r="B16" s="180"/>
      <c r="C16" s="31"/>
      <c r="D16" s="75"/>
      <c r="E16" s="86" t="s">
        <v>43</v>
      </c>
      <c r="F16" s="87" t="s">
        <v>44</v>
      </c>
      <c r="G16" s="88" t="s">
        <v>45</v>
      </c>
      <c r="H16" s="89" t="s">
        <v>46</v>
      </c>
      <c r="I16" s="180"/>
      <c r="J16" s="66"/>
      <c r="K16" s="180"/>
      <c r="L16" s="31"/>
      <c r="M16" s="75"/>
      <c r="N16" s="86" t="s">
        <v>43</v>
      </c>
      <c r="O16" s="87" t="s">
        <v>44</v>
      </c>
      <c r="P16" s="88" t="s">
        <v>45</v>
      </c>
      <c r="Q16" s="89" t="s">
        <v>46</v>
      </c>
      <c r="R16" s="180"/>
      <c r="S16" s="68"/>
      <c r="T16" s="180"/>
      <c r="U16" s="31"/>
      <c r="V16" s="75"/>
      <c r="W16" s="86" t="s">
        <v>43</v>
      </c>
      <c r="X16" s="87" t="s">
        <v>44</v>
      </c>
      <c r="Y16" s="88" t="s">
        <v>45</v>
      </c>
      <c r="Z16" s="89" t="s">
        <v>46</v>
      </c>
      <c r="AA16" s="180"/>
      <c r="AB16" s="14"/>
      <c r="AC16" s="141"/>
      <c r="AD16" s="181" t="s">
        <v>63</v>
      </c>
      <c r="AE16" s="182" t="s">
        <v>64</v>
      </c>
      <c r="AF16" s="183" t="s">
        <v>65</v>
      </c>
      <c r="AG16" s="184" t="s">
        <v>66</v>
      </c>
      <c r="AH16" s="164"/>
      <c r="AI16" s="74"/>
      <c r="AJ16" s="19"/>
      <c r="AK16" s="84"/>
      <c r="AL16" s="73"/>
    </row>
    <row r="17" spans="1:41" ht="12" customHeight="1" x14ac:dyDescent="0.25">
      <c r="A17" s="19"/>
      <c r="B17" s="180"/>
      <c r="C17" s="108"/>
      <c r="D17" s="103"/>
      <c r="E17" s="104"/>
      <c r="F17" s="105"/>
      <c r="G17" s="106"/>
      <c r="H17" s="107"/>
      <c r="I17" s="180"/>
      <c r="J17" s="61"/>
      <c r="K17" s="180"/>
      <c r="L17" s="108"/>
      <c r="M17" s="103"/>
      <c r="N17" s="104"/>
      <c r="O17" s="105"/>
      <c r="P17" s="106"/>
      <c r="Q17" s="107"/>
      <c r="R17" s="180"/>
      <c r="S17" s="60"/>
      <c r="T17" s="180"/>
      <c r="U17" s="108"/>
      <c r="V17" s="103"/>
      <c r="W17" s="104"/>
      <c r="X17" s="105"/>
      <c r="Y17" s="106"/>
      <c r="Z17" s="107"/>
      <c r="AA17" s="180"/>
      <c r="AB17" s="14"/>
      <c r="AC17" s="141"/>
      <c r="AD17" s="160" t="s">
        <v>59</v>
      </c>
      <c r="AE17" s="185">
        <f>AG11</f>
        <v>180</v>
      </c>
      <c r="AF17" s="186">
        <v>7</v>
      </c>
      <c r="AG17" s="187">
        <f>AE17/AF17</f>
        <v>25.714285714285715</v>
      </c>
      <c r="AH17" s="164"/>
      <c r="AI17" s="141"/>
      <c r="AJ17" s="19"/>
      <c r="AK17" s="84"/>
      <c r="AL17" s="73"/>
    </row>
    <row r="18" spans="1:41" s="191" customFormat="1" ht="12" customHeight="1" x14ac:dyDescent="0.2">
      <c r="A18" s="19"/>
      <c r="B18" s="180"/>
      <c r="C18" s="108"/>
      <c r="D18" s="103"/>
      <c r="E18" s="104"/>
      <c r="F18" s="105"/>
      <c r="G18" s="106"/>
      <c r="H18" s="107"/>
      <c r="I18" s="180"/>
      <c r="J18" s="61"/>
      <c r="K18" s="180"/>
      <c r="L18" s="108"/>
      <c r="M18" s="103"/>
      <c r="N18" s="104"/>
      <c r="O18" s="105"/>
      <c r="P18" s="106"/>
      <c r="Q18" s="107"/>
      <c r="R18" s="180"/>
      <c r="S18" s="60"/>
      <c r="T18" s="180"/>
      <c r="U18" s="108"/>
      <c r="V18" s="103"/>
      <c r="W18" s="104"/>
      <c r="X18" s="105"/>
      <c r="Y18" s="106"/>
      <c r="Z18" s="107"/>
      <c r="AA18" s="180"/>
      <c r="AB18" s="14"/>
      <c r="AC18" s="141"/>
      <c r="AD18" s="166" t="s">
        <v>51</v>
      </c>
      <c r="AE18" s="188">
        <f>AG12</f>
        <v>240</v>
      </c>
      <c r="AF18" s="189">
        <v>4</v>
      </c>
      <c r="AG18" s="190">
        <f>AE18/AF18</f>
        <v>60</v>
      </c>
      <c r="AH18" s="164"/>
      <c r="AI18" s="141"/>
      <c r="AJ18" s="19"/>
      <c r="AK18" s="153"/>
    </row>
    <row r="19" spans="1:41" ht="12" customHeight="1" x14ac:dyDescent="0.25">
      <c r="A19" s="19"/>
      <c r="B19" s="180"/>
      <c r="C19" s="108"/>
      <c r="D19" s="103"/>
      <c r="E19" s="104"/>
      <c r="F19" s="105"/>
      <c r="G19" s="106"/>
      <c r="H19" s="107"/>
      <c r="I19" s="180"/>
      <c r="J19" s="61"/>
      <c r="K19" s="180"/>
      <c r="L19" s="108"/>
      <c r="M19" s="103"/>
      <c r="N19" s="104"/>
      <c r="O19" s="105"/>
      <c r="P19" s="106"/>
      <c r="Q19" s="107"/>
      <c r="R19" s="180"/>
      <c r="S19" s="60"/>
      <c r="T19" s="180"/>
      <c r="U19" s="108"/>
      <c r="V19" s="103"/>
      <c r="W19" s="104"/>
      <c r="X19" s="105"/>
      <c r="Y19" s="106"/>
      <c r="Z19" s="107"/>
      <c r="AA19" s="180"/>
      <c r="AB19" s="14"/>
      <c r="AC19" s="141"/>
      <c r="AD19" s="192" t="s">
        <v>46</v>
      </c>
      <c r="AE19" s="193">
        <v>115</v>
      </c>
      <c r="AF19" s="194">
        <v>3</v>
      </c>
      <c r="AG19" s="195">
        <f>AE19/AF19</f>
        <v>38.333333333333336</v>
      </c>
      <c r="AH19" s="164"/>
      <c r="AI19" s="141"/>
      <c r="AJ19" s="19"/>
      <c r="AK19" s="84"/>
      <c r="AL19" s="73"/>
    </row>
    <row r="20" spans="1:41" ht="12" customHeight="1" x14ac:dyDescent="0.25">
      <c r="A20" s="19"/>
      <c r="B20" s="180"/>
      <c r="C20" s="108"/>
      <c r="D20" s="103"/>
      <c r="E20" s="104"/>
      <c r="F20" s="105"/>
      <c r="G20" s="106"/>
      <c r="H20" s="107"/>
      <c r="I20" s="180"/>
      <c r="J20" s="61"/>
      <c r="K20" s="180"/>
      <c r="L20" s="108"/>
      <c r="M20" s="103"/>
      <c r="N20" s="104"/>
      <c r="O20" s="105"/>
      <c r="P20" s="106"/>
      <c r="Q20" s="107"/>
      <c r="R20" s="180"/>
      <c r="S20" s="60"/>
      <c r="T20" s="180"/>
      <c r="U20" s="108"/>
      <c r="V20" s="103"/>
      <c r="W20" s="104"/>
      <c r="X20" s="105"/>
      <c r="Y20" s="106"/>
      <c r="Z20" s="107"/>
      <c r="AA20" s="180"/>
      <c r="AB20" s="14"/>
      <c r="AC20" s="141"/>
      <c r="AD20" s="175"/>
      <c r="AE20" s="176"/>
      <c r="AF20" s="176"/>
      <c r="AG20" s="176"/>
      <c r="AH20" s="89"/>
      <c r="AI20" s="141"/>
      <c r="AJ20" s="19"/>
      <c r="AM20" s="73"/>
    </row>
    <row r="21" spans="1:41" ht="12" customHeight="1" x14ac:dyDescent="0.25">
      <c r="A21" s="19"/>
      <c r="B21" s="180"/>
      <c r="C21" s="108"/>
      <c r="D21" s="103"/>
      <c r="E21" s="104"/>
      <c r="F21" s="105"/>
      <c r="G21" s="106"/>
      <c r="H21" s="107"/>
      <c r="I21" s="180"/>
      <c r="J21" s="61"/>
      <c r="K21" s="180"/>
      <c r="L21" s="108"/>
      <c r="M21" s="103"/>
      <c r="N21" s="104"/>
      <c r="O21" s="105"/>
      <c r="P21" s="106"/>
      <c r="Q21" s="107"/>
      <c r="R21" s="180"/>
      <c r="S21" s="60"/>
      <c r="T21" s="180"/>
      <c r="U21" s="108"/>
      <c r="V21" s="103"/>
      <c r="W21" s="104"/>
      <c r="X21" s="105"/>
      <c r="Y21" s="106"/>
      <c r="Z21" s="107"/>
      <c r="AA21" s="180"/>
      <c r="AB21" s="14"/>
      <c r="AC21" s="19"/>
      <c r="AD21" s="19"/>
      <c r="AE21" s="19"/>
      <c r="AF21" s="19"/>
      <c r="AG21" s="19"/>
      <c r="AH21" s="19"/>
      <c r="AI21" s="19"/>
      <c r="AJ21" s="19"/>
      <c r="AM21" s="196" t="s">
        <v>67</v>
      </c>
      <c r="AN21" s="73" t="s">
        <v>68</v>
      </c>
      <c r="AO21" s="197">
        <v>1.4</v>
      </c>
    </row>
    <row r="22" spans="1:41" ht="12" customHeight="1" x14ac:dyDescent="0.25">
      <c r="A22" s="19"/>
      <c r="B22" s="180"/>
      <c r="C22" s="108"/>
      <c r="D22" s="103"/>
      <c r="E22" s="104"/>
      <c r="F22" s="105"/>
      <c r="G22" s="106"/>
      <c r="H22" s="107"/>
      <c r="I22" s="180"/>
      <c r="J22" s="61"/>
      <c r="K22" s="180"/>
      <c r="L22" s="108"/>
      <c r="M22" s="103"/>
      <c r="N22" s="104"/>
      <c r="O22" s="105"/>
      <c r="P22" s="106"/>
      <c r="Q22" s="107"/>
      <c r="R22" s="180"/>
      <c r="S22" s="60"/>
      <c r="T22" s="180"/>
      <c r="U22" s="108"/>
      <c r="V22" s="103"/>
      <c r="W22" s="104"/>
      <c r="X22" s="105"/>
      <c r="Y22" s="106"/>
      <c r="Z22" s="107"/>
      <c r="AA22" s="180"/>
      <c r="AB22" s="14"/>
      <c r="AC22" s="20"/>
      <c r="AD22" s="196"/>
      <c r="AF22" s="199"/>
      <c r="AJ22" s="73"/>
      <c r="AM22" s="196" t="s">
        <v>67</v>
      </c>
      <c r="AN22" s="73" t="s">
        <v>69</v>
      </c>
      <c r="AO22" s="197">
        <v>0.4</v>
      </c>
    </row>
    <row r="23" spans="1:41" ht="12" customHeight="1" x14ac:dyDescent="0.25">
      <c r="A23" s="19"/>
      <c r="B23" s="180"/>
      <c r="C23" s="108"/>
      <c r="D23" s="103"/>
      <c r="E23" s="104"/>
      <c r="F23" s="105"/>
      <c r="G23" s="106"/>
      <c r="H23" s="107"/>
      <c r="I23" s="180"/>
      <c r="J23" s="61"/>
      <c r="K23" s="180"/>
      <c r="L23" s="108"/>
      <c r="M23" s="103"/>
      <c r="N23" s="104"/>
      <c r="O23" s="105"/>
      <c r="P23" s="106"/>
      <c r="Q23" s="107"/>
      <c r="R23" s="180"/>
      <c r="S23" s="60"/>
      <c r="T23" s="180"/>
      <c r="U23" s="108"/>
      <c r="V23" s="103"/>
      <c r="W23" s="104"/>
      <c r="X23" s="105"/>
      <c r="Y23" s="106"/>
      <c r="Z23" s="107"/>
      <c r="AA23" s="180"/>
      <c r="AB23" s="14"/>
      <c r="AC23" s="200"/>
      <c r="AD23" s="196"/>
      <c r="AJ23" s="73"/>
      <c r="AM23" s="196" t="s">
        <v>67</v>
      </c>
      <c r="AN23" s="73" t="s">
        <v>70</v>
      </c>
      <c r="AO23" s="197">
        <v>0.5</v>
      </c>
    </row>
    <row r="24" spans="1:41" ht="12" customHeight="1" x14ac:dyDescent="0.25">
      <c r="A24" s="19"/>
      <c r="B24" s="180"/>
      <c r="C24" s="44" t="s">
        <v>55</v>
      </c>
      <c r="D24" s="133" t="s">
        <v>58</v>
      </c>
      <c r="E24" s="157">
        <f>E17+E18+E19+E20+E21+E22+E23</f>
        <v>0</v>
      </c>
      <c r="F24" s="158">
        <f>F17+F18+F19+F20+F21+F22+F23</f>
        <v>0</v>
      </c>
      <c r="G24" s="159">
        <f>G17+G18+G19+G20+G21+G22+G23</f>
        <v>0</v>
      </c>
      <c r="H24" s="47">
        <f>H17+H18+H19+H20+H21+H22+H23</f>
        <v>0</v>
      </c>
      <c r="I24" s="180"/>
      <c r="J24" s="201"/>
      <c r="K24" s="180"/>
      <c r="L24" s="44" t="s">
        <v>55</v>
      </c>
      <c r="M24" s="133" t="s">
        <v>58</v>
      </c>
      <c r="N24" s="157">
        <f>N17+N18+N19+N20+N21+N22+N23</f>
        <v>0</v>
      </c>
      <c r="O24" s="158">
        <f>O17+O18+O19+O20+O21+O22+O23</f>
        <v>0</v>
      </c>
      <c r="P24" s="159">
        <f>P17+P18+P19+P20+P21+P22+P23</f>
        <v>0</v>
      </c>
      <c r="Q24" s="47">
        <f>Q17+Q18+Q19+Q20+Q21+Q22+Q23</f>
        <v>0</v>
      </c>
      <c r="R24" s="180"/>
      <c r="S24" s="68"/>
      <c r="T24" s="180"/>
      <c r="U24" s="44" t="s">
        <v>55</v>
      </c>
      <c r="V24" s="133" t="s">
        <v>58</v>
      </c>
      <c r="W24" s="157">
        <f>W17+W18+W19+W20+W21+W22+W23</f>
        <v>0</v>
      </c>
      <c r="X24" s="158">
        <f>X17+X18+X19+X20+X21+X22+X23</f>
        <v>0</v>
      </c>
      <c r="Y24" s="159">
        <f>Y17+Y18+Y19+Y20+Y21+Y22+Y23</f>
        <v>0</v>
      </c>
      <c r="Z24" s="47">
        <f>Z17+Z18+Z19+Z20+Z21+Z22+Z23</f>
        <v>0</v>
      </c>
      <c r="AA24" s="180"/>
      <c r="AB24" s="202"/>
      <c r="AC24" s="203"/>
      <c r="AD24" s="196"/>
      <c r="AJ24" s="73"/>
      <c r="AM24" s="196" t="s">
        <v>71</v>
      </c>
      <c r="AN24" s="73" t="s">
        <v>72</v>
      </c>
      <c r="AO24" s="197">
        <v>0.4</v>
      </c>
    </row>
    <row r="25" spans="1:41" ht="12" customHeight="1" x14ac:dyDescent="0.25">
      <c r="A25" s="19"/>
      <c r="B25" s="180"/>
      <c r="C25" s="44">
        <f>E25+G25+H25+F25</f>
        <v>0</v>
      </c>
      <c r="D25" s="133" t="s">
        <v>60</v>
      </c>
      <c r="E25" s="157">
        <f>E24*4</f>
        <v>0</v>
      </c>
      <c r="F25" s="157">
        <f>F24*4</f>
        <v>0</v>
      </c>
      <c r="G25" s="159">
        <f>G24*4</f>
        <v>0</v>
      </c>
      <c r="H25" s="47">
        <f>H24*9</f>
        <v>0</v>
      </c>
      <c r="I25" s="180"/>
      <c r="J25" s="66"/>
      <c r="K25" s="180"/>
      <c r="L25" s="44">
        <f>N25+P25+Q25+O25</f>
        <v>0</v>
      </c>
      <c r="M25" s="133" t="s">
        <v>60</v>
      </c>
      <c r="N25" s="157">
        <f>N24*4</f>
        <v>0</v>
      </c>
      <c r="O25" s="158">
        <f>O24*4</f>
        <v>0</v>
      </c>
      <c r="P25" s="159">
        <f>P24*4</f>
        <v>0</v>
      </c>
      <c r="Q25" s="47">
        <f>Q24*9</f>
        <v>0</v>
      </c>
      <c r="R25" s="180"/>
      <c r="S25" s="68"/>
      <c r="T25" s="180"/>
      <c r="U25" s="44">
        <f>W25+Y25+Z25+X25</f>
        <v>0</v>
      </c>
      <c r="V25" s="133" t="s">
        <v>60</v>
      </c>
      <c r="W25" s="157">
        <f>W24*4</f>
        <v>0</v>
      </c>
      <c r="X25" s="158">
        <f>X24*4</f>
        <v>0</v>
      </c>
      <c r="Y25" s="159">
        <f>Y24*4</f>
        <v>0</v>
      </c>
      <c r="Z25" s="47">
        <f>Z24*9</f>
        <v>0</v>
      </c>
      <c r="AA25" s="180"/>
      <c r="AB25" s="204"/>
      <c r="AC25" s="156"/>
      <c r="AD25" s="196"/>
      <c r="AJ25" s="73"/>
    </row>
    <row r="26" spans="1:41" ht="5.0999999999999996" customHeight="1" x14ac:dyDescent="0.25">
      <c r="A26" s="19"/>
      <c r="B26" s="180"/>
      <c r="C26" s="76"/>
      <c r="D26" s="170"/>
      <c r="E26" s="171"/>
      <c r="F26" s="172"/>
      <c r="G26" s="173"/>
      <c r="H26" s="173"/>
      <c r="I26" s="180"/>
      <c r="J26" s="201"/>
      <c r="K26" s="180"/>
      <c r="L26" s="133"/>
      <c r="M26" s="170"/>
      <c r="N26" s="171"/>
      <c r="O26" s="172"/>
      <c r="P26" s="171"/>
      <c r="Q26" s="173"/>
      <c r="R26" s="180"/>
      <c r="S26" s="68"/>
      <c r="T26" s="180"/>
      <c r="U26" s="133"/>
      <c r="V26" s="170"/>
      <c r="W26" s="171"/>
      <c r="X26" s="172"/>
      <c r="Y26" s="173"/>
      <c r="Z26" s="173"/>
      <c r="AA26" s="180"/>
      <c r="AB26" s="16"/>
      <c r="AC26" s="203"/>
      <c r="AD26" s="73"/>
      <c r="AJ26" s="73"/>
    </row>
    <row r="27" spans="1:41" ht="12" customHeight="1" x14ac:dyDescent="0.25">
      <c r="A27" s="60"/>
      <c r="B27" s="61"/>
      <c r="C27" s="62"/>
      <c r="D27" s="177"/>
      <c r="E27" s="64"/>
      <c r="F27" s="65"/>
      <c r="G27" s="17"/>
      <c r="H27" s="18"/>
      <c r="I27" s="61"/>
      <c r="J27" s="66"/>
      <c r="K27" s="61"/>
      <c r="L27" s="62"/>
      <c r="M27" s="177"/>
      <c r="N27" s="64"/>
      <c r="O27" s="65"/>
      <c r="P27" s="17"/>
      <c r="Q27" s="18"/>
      <c r="R27" s="61"/>
      <c r="S27" s="68"/>
      <c r="T27" s="61"/>
      <c r="U27" s="62"/>
      <c r="V27" s="177"/>
      <c r="W27" s="64"/>
      <c r="X27" s="65"/>
      <c r="Y27" s="17"/>
      <c r="Z27" s="18"/>
      <c r="AA27" s="61"/>
      <c r="AB27" s="204"/>
      <c r="AC27" s="203"/>
      <c r="AD27" s="73"/>
      <c r="AJ27" s="73"/>
    </row>
    <row r="28" spans="1:41" ht="12" customHeight="1" x14ac:dyDescent="0.25">
      <c r="A28" s="60"/>
      <c r="B28" s="74"/>
      <c r="C28" s="205">
        <v>0</v>
      </c>
      <c r="D28" s="75" t="s">
        <v>73</v>
      </c>
      <c r="E28" s="86"/>
      <c r="F28" s="87"/>
      <c r="G28" s="88"/>
      <c r="H28" s="89"/>
      <c r="I28" s="74"/>
      <c r="J28" s="66"/>
      <c r="K28" s="74"/>
      <c r="L28" s="31">
        <v>0</v>
      </c>
      <c r="M28" s="75" t="s">
        <v>73</v>
      </c>
      <c r="N28" s="86"/>
      <c r="O28" s="87"/>
      <c r="P28" s="88"/>
      <c r="Q28" s="89"/>
      <c r="R28" s="74"/>
      <c r="S28" s="68"/>
      <c r="T28" s="74"/>
      <c r="U28" s="31">
        <v>0</v>
      </c>
      <c r="V28" s="75" t="s">
        <v>73</v>
      </c>
      <c r="W28" s="86"/>
      <c r="X28" s="87"/>
      <c r="Y28" s="88"/>
      <c r="Z28" s="89"/>
      <c r="AA28" s="74"/>
      <c r="AB28" s="204"/>
      <c r="AC28" s="73"/>
      <c r="AD28" s="73"/>
      <c r="AJ28" s="73"/>
    </row>
    <row r="29" spans="1:41" ht="12" customHeight="1" x14ac:dyDescent="0.25">
      <c r="A29" s="60"/>
      <c r="B29" s="85"/>
      <c r="C29" s="205"/>
      <c r="D29" s="75"/>
      <c r="E29" s="86" t="s">
        <v>43</v>
      </c>
      <c r="F29" s="87" t="s">
        <v>44</v>
      </c>
      <c r="G29" s="88" t="s">
        <v>45</v>
      </c>
      <c r="H29" s="89" t="s">
        <v>46</v>
      </c>
      <c r="I29" s="85"/>
      <c r="J29" s="19"/>
      <c r="K29" s="85"/>
      <c r="L29" s="205"/>
      <c r="M29" s="77"/>
      <c r="N29" s="86" t="s">
        <v>43</v>
      </c>
      <c r="O29" s="87" t="s">
        <v>44</v>
      </c>
      <c r="P29" s="88" t="s">
        <v>45</v>
      </c>
      <c r="Q29" s="89" t="s">
        <v>46</v>
      </c>
      <c r="R29" s="85"/>
      <c r="S29" s="14"/>
      <c r="T29" s="85"/>
      <c r="U29" s="205"/>
      <c r="V29" s="75"/>
      <c r="W29" s="86" t="s">
        <v>43</v>
      </c>
      <c r="X29" s="87" t="s">
        <v>44</v>
      </c>
      <c r="Y29" s="88" t="s">
        <v>45</v>
      </c>
      <c r="Z29" s="89" t="s">
        <v>46</v>
      </c>
      <c r="AA29" s="85"/>
      <c r="AB29" s="61"/>
      <c r="AC29" s="73"/>
      <c r="AD29" s="73"/>
      <c r="AJ29" s="73"/>
    </row>
    <row r="30" spans="1:41" ht="12" customHeight="1" x14ac:dyDescent="0.25">
      <c r="A30" s="60"/>
      <c r="B30" s="85"/>
      <c r="C30" s="108"/>
      <c r="D30" s="103"/>
      <c r="E30" s="104"/>
      <c r="F30" s="105"/>
      <c r="G30" s="106"/>
      <c r="H30" s="107"/>
      <c r="I30" s="85"/>
      <c r="J30" s="19"/>
      <c r="K30" s="85"/>
      <c r="L30" s="108"/>
      <c r="M30" s="103"/>
      <c r="N30" s="104"/>
      <c r="O30" s="105"/>
      <c r="P30" s="106"/>
      <c r="Q30" s="107"/>
      <c r="R30" s="85"/>
      <c r="S30" s="14"/>
      <c r="T30" s="85"/>
      <c r="U30" s="108"/>
      <c r="V30" s="103"/>
      <c r="W30" s="104"/>
      <c r="X30" s="105"/>
      <c r="Y30" s="106"/>
      <c r="Z30" s="107"/>
      <c r="AA30" s="85"/>
      <c r="AB30" s="61"/>
      <c r="AC30" s="73"/>
      <c r="AD30" s="73"/>
      <c r="AJ30" s="73"/>
    </row>
    <row r="31" spans="1:41" ht="12" customHeight="1" x14ac:dyDescent="0.25">
      <c r="A31" s="61"/>
      <c r="B31" s="74"/>
      <c r="C31" s="108"/>
      <c r="D31" s="103"/>
      <c r="E31" s="104"/>
      <c r="F31" s="105"/>
      <c r="G31" s="106"/>
      <c r="H31" s="107"/>
      <c r="I31" s="74"/>
      <c r="J31" s="206"/>
      <c r="K31" s="74"/>
      <c r="L31" s="108"/>
      <c r="M31" s="103"/>
      <c r="N31" s="104"/>
      <c r="O31" s="105"/>
      <c r="P31" s="106"/>
      <c r="Q31" s="107"/>
      <c r="R31" s="74"/>
      <c r="S31" s="61"/>
      <c r="T31" s="74"/>
      <c r="U31" s="108"/>
      <c r="V31" s="102"/>
      <c r="W31" s="104"/>
      <c r="X31" s="105"/>
      <c r="Y31" s="106"/>
      <c r="Z31" s="107"/>
      <c r="AA31" s="74"/>
      <c r="AB31" s="61"/>
      <c r="AC31" s="203"/>
      <c r="AD31" s="73"/>
      <c r="AJ31" s="73"/>
    </row>
    <row r="32" spans="1:41" ht="12" customHeight="1" x14ac:dyDescent="0.25">
      <c r="A32" s="61"/>
      <c r="B32" s="74"/>
      <c r="C32" s="108"/>
      <c r="D32" s="103"/>
      <c r="E32" s="104"/>
      <c r="F32" s="105"/>
      <c r="G32" s="106"/>
      <c r="H32" s="107"/>
      <c r="I32" s="74"/>
      <c r="J32" s="68"/>
      <c r="K32" s="74"/>
      <c r="L32" s="108"/>
      <c r="M32" s="103"/>
      <c r="N32" s="104"/>
      <c r="O32" s="105"/>
      <c r="P32" s="106"/>
      <c r="Q32" s="107"/>
      <c r="R32" s="74"/>
      <c r="S32" s="90"/>
      <c r="T32" s="74"/>
      <c r="U32" s="108"/>
      <c r="V32" s="102"/>
      <c r="W32" s="104"/>
      <c r="X32" s="105"/>
      <c r="Y32" s="106"/>
      <c r="Z32" s="107"/>
      <c r="AA32" s="74"/>
      <c r="AB32" s="204"/>
      <c r="AC32" s="203"/>
      <c r="AD32" s="73"/>
      <c r="AJ32" s="73"/>
    </row>
    <row r="33" spans="1:36" ht="12" customHeight="1" x14ac:dyDescent="0.25">
      <c r="A33" s="61"/>
      <c r="B33" s="74"/>
      <c r="C33" s="108"/>
      <c r="D33" s="103"/>
      <c r="E33" s="104"/>
      <c r="F33" s="105"/>
      <c r="G33" s="106"/>
      <c r="H33" s="107"/>
      <c r="I33" s="74"/>
      <c r="J33" s="68"/>
      <c r="K33" s="74"/>
      <c r="L33" s="108"/>
      <c r="M33" s="103"/>
      <c r="N33" s="104"/>
      <c r="O33" s="105"/>
      <c r="P33" s="106"/>
      <c r="Q33" s="107"/>
      <c r="R33" s="74"/>
      <c r="S33" s="90"/>
      <c r="T33" s="74"/>
      <c r="U33" s="108"/>
      <c r="V33" s="102"/>
      <c r="W33" s="104"/>
      <c r="X33" s="105"/>
      <c r="Y33" s="106"/>
      <c r="Z33" s="107"/>
      <c r="AA33" s="74"/>
      <c r="AB33" s="204"/>
      <c r="AC33" s="20"/>
      <c r="AD33" s="196"/>
      <c r="AF33" s="199"/>
      <c r="AJ33" s="73"/>
    </row>
    <row r="34" spans="1:36" ht="12" customHeight="1" x14ac:dyDescent="0.25">
      <c r="A34" s="61"/>
      <c r="B34" s="74"/>
      <c r="C34" s="108"/>
      <c r="D34" s="103"/>
      <c r="E34" s="104"/>
      <c r="F34" s="105"/>
      <c r="G34" s="106"/>
      <c r="H34" s="107"/>
      <c r="I34" s="74"/>
      <c r="J34" s="60"/>
      <c r="K34" s="74"/>
      <c r="L34" s="108"/>
      <c r="M34" s="103"/>
      <c r="N34" s="104"/>
      <c r="O34" s="105"/>
      <c r="P34" s="106"/>
      <c r="Q34" s="107"/>
      <c r="R34" s="74"/>
      <c r="S34" s="19"/>
      <c r="T34" s="74"/>
      <c r="U34" s="108"/>
      <c r="V34" s="102"/>
      <c r="W34" s="104"/>
      <c r="X34" s="105"/>
      <c r="Y34" s="106"/>
      <c r="Z34" s="107"/>
      <c r="AA34" s="74"/>
      <c r="AB34" s="14"/>
      <c r="AC34" s="20"/>
      <c r="AD34" s="196"/>
      <c r="AJ34" s="73"/>
    </row>
    <row r="35" spans="1:36" ht="12" customHeight="1" x14ac:dyDescent="0.25">
      <c r="A35" s="61"/>
      <c r="B35" s="74"/>
      <c r="C35" s="108"/>
      <c r="D35" s="103"/>
      <c r="E35" s="104"/>
      <c r="F35" s="105"/>
      <c r="G35" s="106"/>
      <c r="H35" s="107"/>
      <c r="I35" s="74"/>
      <c r="J35" s="60"/>
      <c r="K35" s="74"/>
      <c r="L35" s="108"/>
      <c r="M35" s="103"/>
      <c r="N35" s="104"/>
      <c r="O35" s="105"/>
      <c r="P35" s="106"/>
      <c r="Q35" s="107"/>
      <c r="R35" s="74"/>
      <c r="S35" s="19"/>
      <c r="T35" s="74"/>
      <c r="U35" s="108"/>
      <c r="V35" s="102"/>
      <c r="W35" s="104"/>
      <c r="X35" s="105"/>
      <c r="Y35" s="106"/>
      <c r="Z35" s="107"/>
      <c r="AA35" s="74"/>
      <c r="AB35" s="14"/>
      <c r="AC35" s="20"/>
      <c r="AD35" s="196"/>
      <c r="AJ35" s="73"/>
    </row>
    <row r="36" spans="1:36" ht="12" customHeight="1" x14ac:dyDescent="0.25">
      <c r="A36" s="61"/>
      <c r="B36" s="74"/>
      <c r="C36" s="108"/>
      <c r="D36" s="103"/>
      <c r="E36" s="104"/>
      <c r="F36" s="105"/>
      <c r="G36" s="106"/>
      <c r="H36" s="107"/>
      <c r="I36" s="74"/>
      <c r="J36" s="60"/>
      <c r="K36" s="74"/>
      <c r="L36" s="108"/>
      <c r="M36" s="103"/>
      <c r="N36" s="104"/>
      <c r="O36" s="105"/>
      <c r="P36" s="106"/>
      <c r="Q36" s="107"/>
      <c r="R36" s="74"/>
      <c r="S36" s="19"/>
      <c r="T36" s="74"/>
      <c r="U36" s="108"/>
      <c r="V36" s="102"/>
      <c r="W36" s="104"/>
      <c r="X36" s="105"/>
      <c r="Y36" s="106"/>
      <c r="Z36" s="107"/>
      <c r="AA36" s="74"/>
      <c r="AB36" s="14"/>
      <c r="AC36" s="20"/>
      <c r="AD36" s="73"/>
      <c r="AJ36" s="73"/>
    </row>
    <row r="37" spans="1:36" ht="12" customHeight="1" x14ac:dyDescent="0.25">
      <c r="A37" s="61"/>
      <c r="B37" s="74"/>
      <c r="C37" s="44" t="s">
        <v>55</v>
      </c>
      <c r="D37" s="133" t="s">
        <v>58</v>
      </c>
      <c r="E37" s="157">
        <f>E30+E31+E32+E34+E36+E35+E33</f>
        <v>0</v>
      </c>
      <c r="F37" s="158">
        <f>F30+F31+F32+F33+F34+F35+F36</f>
        <v>0</v>
      </c>
      <c r="G37" s="159">
        <f>G30+G31+G32+G34+G36+G35+G33</f>
        <v>0</v>
      </c>
      <c r="H37" s="47">
        <f>H30+H31+H32+H34+H36+H33+H35</f>
        <v>0</v>
      </c>
      <c r="I37" s="74"/>
      <c r="J37" s="60"/>
      <c r="K37" s="74"/>
      <c r="L37" s="44" t="s">
        <v>55</v>
      </c>
      <c r="M37" s="133" t="s">
        <v>58</v>
      </c>
      <c r="N37" s="157">
        <f>N30+N31+N32+N34+N36+N35+N33</f>
        <v>0</v>
      </c>
      <c r="O37" s="158">
        <f>O30+O31+O32+O33+O34+O35+O36</f>
        <v>0</v>
      </c>
      <c r="P37" s="159">
        <f>P30+P31+P32+P34+P36+P35+P33</f>
        <v>0</v>
      </c>
      <c r="Q37" s="47">
        <f>Q30+Q31+Q32+Q34+Q36+Q33+Q35</f>
        <v>0</v>
      </c>
      <c r="R37" s="74"/>
      <c r="S37" s="19"/>
      <c r="T37" s="74"/>
      <c r="U37" s="44" t="s">
        <v>55</v>
      </c>
      <c r="V37" s="133" t="s">
        <v>58</v>
      </c>
      <c r="W37" s="157">
        <f>W30+W31+W32+W34+W36+W35+W33</f>
        <v>0</v>
      </c>
      <c r="X37" s="158">
        <f>X30+X31+X32+X33+X34+X35+X36</f>
        <v>0</v>
      </c>
      <c r="Y37" s="159">
        <f>Y30+Y31+Y32+Y34+Y36+Y35+Y33</f>
        <v>0</v>
      </c>
      <c r="Z37" s="47">
        <f>Z30+Z31+Z32+Z34+Z36+Z33+Z35</f>
        <v>0</v>
      </c>
      <c r="AA37" s="74"/>
      <c r="AB37" s="14"/>
      <c r="AC37" s="20"/>
      <c r="AD37" s="73"/>
      <c r="AJ37" s="73"/>
    </row>
    <row r="38" spans="1:36" ht="12" customHeight="1" x14ac:dyDescent="0.25">
      <c r="A38" s="61"/>
      <c r="B38" s="74"/>
      <c r="C38" s="44">
        <f>E38+G38+H38+F38</f>
        <v>0</v>
      </c>
      <c r="D38" s="133" t="s">
        <v>60</v>
      </c>
      <c r="E38" s="157">
        <f>E37*4</f>
        <v>0</v>
      </c>
      <c r="F38" s="158">
        <f>F37*4</f>
        <v>0</v>
      </c>
      <c r="G38" s="159">
        <f>G37*4</f>
        <v>0</v>
      </c>
      <c r="H38" s="47">
        <f>H37*9</f>
        <v>0</v>
      </c>
      <c r="I38" s="74"/>
      <c r="J38" s="60"/>
      <c r="K38" s="74"/>
      <c r="L38" s="44">
        <f>N38+P38+Q38+O38</f>
        <v>0</v>
      </c>
      <c r="M38" s="133" t="s">
        <v>60</v>
      </c>
      <c r="N38" s="157">
        <f>N37*4</f>
        <v>0</v>
      </c>
      <c r="O38" s="158">
        <f>O37*4</f>
        <v>0</v>
      </c>
      <c r="P38" s="159">
        <f>P37*4</f>
        <v>0</v>
      </c>
      <c r="Q38" s="47">
        <f>Q37*9</f>
        <v>0</v>
      </c>
      <c r="R38" s="74"/>
      <c r="S38" s="19"/>
      <c r="T38" s="74"/>
      <c r="U38" s="44">
        <f>W38+Y38+Z38+X38</f>
        <v>0</v>
      </c>
      <c r="V38" s="133" t="s">
        <v>60</v>
      </c>
      <c r="W38" s="157">
        <f>W37*4</f>
        <v>0</v>
      </c>
      <c r="X38" s="158">
        <f>X37*4</f>
        <v>0</v>
      </c>
      <c r="Y38" s="159">
        <f>Y37*4</f>
        <v>0</v>
      </c>
      <c r="Z38" s="47">
        <f>Z37*9</f>
        <v>0</v>
      </c>
      <c r="AA38" s="74"/>
      <c r="AB38" s="14"/>
      <c r="AC38" s="20"/>
      <c r="AD38" s="73"/>
      <c r="AJ38" s="73"/>
    </row>
    <row r="39" spans="1:36" ht="5.0999999999999996" customHeight="1" x14ac:dyDescent="0.25">
      <c r="A39" s="61"/>
      <c r="B39" s="74"/>
      <c r="C39" s="76"/>
      <c r="D39" s="208"/>
      <c r="E39" s="171"/>
      <c r="F39" s="172"/>
      <c r="G39" s="173"/>
      <c r="H39" s="173"/>
      <c r="I39" s="74"/>
      <c r="J39" s="201"/>
      <c r="K39" s="74"/>
      <c r="L39" s="133"/>
      <c r="M39" s="208"/>
      <c r="N39" s="171"/>
      <c r="O39" s="172"/>
      <c r="P39" s="171"/>
      <c r="Q39" s="173"/>
      <c r="R39" s="74"/>
      <c r="S39" s="68"/>
      <c r="T39" s="74"/>
      <c r="U39" s="133"/>
      <c r="V39" s="208"/>
      <c r="W39" s="171"/>
      <c r="X39" s="172"/>
      <c r="Y39" s="173"/>
      <c r="Z39" s="173"/>
      <c r="AA39" s="74"/>
      <c r="AB39" s="14"/>
      <c r="AC39" s="20"/>
      <c r="AD39" s="73"/>
      <c r="AJ39" s="73"/>
    </row>
    <row r="40" spans="1:36" ht="12" customHeight="1" x14ac:dyDescent="0.25">
      <c r="A40" s="61"/>
      <c r="B40" s="61"/>
      <c r="C40" s="209"/>
      <c r="D40" s="210"/>
      <c r="E40" s="211"/>
      <c r="F40" s="212"/>
      <c r="G40" s="213"/>
      <c r="H40" s="54"/>
      <c r="I40" s="61"/>
      <c r="J40" s="60"/>
      <c r="K40" s="61"/>
      <c r="L40" s="209"/>
      <c r="M40" s="214"/>
      <c r="N40" s="214"/>
      <c r="O40" s="215"/>
      <c r="P40" s="71"/>
      <c r="Q40" s="216"/>
      <c r="R40" s="61"/>
      <c r="S40" s="19"/>
      <c r="T40" s="61"/>
      <c r="U40" s="209"/>
      <c r="V40" s="19"/>
      <c r="W40" s="211"/>
      <c r="X40" s="212"/>
      <c r="Y40" s="213"/>
      <c r="Z40" s="54"/>
      <c r="AA40" s="61"/>
      <c r="AB40" s="14"/>
      <c r="AC40" s="73"/>
      <c r="AD40" s="73"/>
      <c r="AJ40" s="73"/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83"/>
  <sheetViews>
    <sheetView zoomScale="75" zoomScaleNormal="75" workbookViewId="0">
      <selection activeCell="M22" sqref="M22"/>
    </sheetView>
  </sheetViews>
  <sheetFormatPr defaultRowHeight="15" x14ac:dyDescent="0.25"/>
  <cols>
    <col min="1" max="1" width="14.7109375"/>
    <col min="2" max="2" width="0.5703125"/>
    <col min="3" max="3" width="15.7109375"/>
    <col min="4" max="4" width="7.7109375"/>
    <col min="5" max="5" width="0.5703125"/>
    <col min="6" max="6" width="15.7109375"/>
    <col min="7" max="7" width="6.7109375"/>
    <col min="8" max="8" width="0.5703125"/>
    <col min="9" max="9" width="15.7109375"/>
    <col min="10" max="10" width="6.7109375"/>
    <col min="11" max="11" width="0.5703125"/>
    <col min="12" max="12" width="15.7109375"/>
    <col min="13" max="13" width="6.7109375"/>
    <col min="14" max="14" width="0.5703125"/>
    <col min="15" max="1025" width="8.5703125"/>
  </cols>
  <sheetData>
    <row r="1" spans="2:14" s="10" customFormat="1" ht="3" customHeight="1" x14ac:dyDescent="0.25">
      <c r="B1" s="217"/>
      <c r="C1" s="218"/>
      <c r="D1" s="218"/>
      <c r="E1" s="217"/>
      <c r="F1" s="219"/>
      <c r="G1" s="220"/>
      <c r="H1"/>
      <c r="I1" s="219"/>
      <c r="J1" s="219"/>
      <c r="K1"/>
      <c r="L1" s="219"/>
      <c r="M1" s="219"/>
      <c r="N1"/>
    </row>
    <row r="2" spans="2:14" ht="15" customHeight="1" x14ac:dyDescent="0.25">
      <c r="B2" s="217"/>
      <c r="C2" s="221" t="s">
        <v>75</v>
      </c>
      <c r="D2" s="222">
        <f>'Dieta ON'!AG7</f>
        <v>4138.2599999999993</v>
      </c>
      <c r="E2" s="223"/>
      <c r="F2" s="224"/>
      <c r="G2" s="225"/>
      <c r="H2" s="40"/>
      <c r="I2" s="226"/>
      <c r="J2" s="226"/>
      <c r="L2" s="227"/>
      <c r="M2" s="228"/>
    </row>
    <row r="3" spans="2:14" ht="3" customHeight="1" x14ac:dyDescent="0.25">
      <c r="B3" s="217"/>
      <c r="C3" s="229"/>
      <c r="D3" s="229"/>
      <c r="E3" s="223"/>
      <c r="F3" s="230"/>
      <c r="G3" s="231"/>
      <c r="H3" s="223"/>
      <c r="I3" s="230"/>
      <c r="J3" s="230"/>
      <c r="K3" s="217"/>
      <c r="L3" s="219"/>
      <c r="M3" s="232"/>
    </row>
    <row r="4" spans="2:14" ht="15" customHeight="1" x14ac:dyDescent="0.25">
      <c r="B4" s="217"/>
      <c r="C4" s="227">
        <f>'Dieta ON'!D2</f>
        <v>0</v>
      </c>
      <c r="D4" s="233">
        <f>'Dieta ON'!C2</f>
        <v>0.25</v>
      </c>
      <c r="E4" s="234"/>
      <c r="F4" s="227">
        <f>'Dieta ON'!M2</f>
        <v>0</v>
      </c>
      <c r="G4" s="235">
        <f>'Dieta ON'!L2</f>
        <v>0.625</v>
      </c>
      <c r="H4" s="234"/>
      <c r="I4" s="227" t="str">
        <f>'Dieta ON'!V2</f>
        <v>Pre treino</v>
      </c>
      <c r="J4" s="233">
        <f>'Dieta ON'!U2</f>
        <v>0.93055555555555547</v>
      </c>
      <c r="K4" s="217"/>
      <c r="L4" s="236"/>
      <c r="M4" s="237"/>
    </row>
    <row r="5" spans="2:14" ht="15" customHeight="1" x14ac:dyDescent="0.25">
      <c r="B5" s="217"/>
      <c r="C5" s="224" t="str">
        <f>'Dieta ON'!D4</f>
        <v>Albumina</v>
      </c>
      <c r="D5" s="238">
        <f>'Dieta ON'!C4</f>
        <v>50</v>
      </c>
      <c r="E5" s="223"/>
      <c r="F5" s="224" t="str">
        <f>'Dieta ON'!M4</f>
        <v>Batata</v>
      </c>
      <c r="G5" s="239" t="str">
        <f>'Dieta ON'!L4</f>
        <v>200g</v>
      </c>
      <c r="H5" s="223"/>
      <c r="I5" s="224" t="str">
        <f>'Dieta ON'!V4</f>
        <v>Batata</v>
      </c>
      <c r="J5" s="238" t="str">
        <f>'Dieta ON'!U4</f>
        <v>200g</v>
      </c>
      <c r="K5" s="217"/>
      <c r="L5" s="224"/>
      <c r="M5" s="238"/>
    </row>
    <row r="6" spans="2:14" ht="15" customHeight="1" x14ac:dyDescent="0.25">
      <c r="B6" s="217"/>
      <c r="C6" s="224" t="str">
        <f>'Dieta ON'!D5</f>
        <v>Aveia</v>
      </c>
      <c r="D6" s="238" t="str">
        <f>'Dieta ON'!C5</f>
        <v>50g</v>
      </c>
      <c r="E6" s="223"/>
      <c r="F6" s="224" t="str">
        <f>'Dieta ON'!M5</f>
        <v>claras</v>
      </c>
      <c r="G6" s="239">
        <f>'Dieta ON'!L5</f>
        <v>3</v>
      </c>
      <c r="H6" s="223"/>
      <c r="I6" s="224" t="str">
        <f>'Dieta ON'!V5</f>
        <v>Albumina</v>
      </c>
      <c r="J6" s="238" t="str">
        <f>'Dieta ON'!U5</f>
        <v>50g</v>
      </c>
      <c r="K6" s="217"/>
      <c r="L6" s="224"/>
      <c r="M6" s="238"/>
    </row>
    <row r="7" spans="2:14" ht="15" customHeight="1" x14ac:dyDescent="0.25">
      <c r="B7" s="217"/>
      <c r="C7" s="224" t="str">
        <f>'Dieta ON'!D6</f>
        <v>Leite desnatado</v>
      </c>
      <c r="D7" s="238" t="str">
        <f>'Dieta ON'!C6</f>
        <v>300mll</v>
      </c>
      <c r="E7" s="223"/>
      <c r="F7" s="224" t="str">
        <f>'Dieta ON'!M6</f>
        <v>ovo inteiro</v>
      </c>
      <c r="G7" s="239">
        <f>'Dieta ON'!L6</f>
        <v>1</v>
      </c>
      <c r="H7" s="223"/>
      <c r="I7" s="224" t="str">
        <f>'Dieta ON'!V6</f>
        <v>Bcaa</v>
      </c>
      <c r="J7" s="238" t="str">
        <f>'Dieta ON'!U6</f>
        <v>5g</v>
      </c>
      <c r="K7" s="217"/>
      <c r="L7" s="224"/>
      <c r="M7" s="238"/>
    </row>
    <row r="8" spans="2:14" ht="15" customHeight="1" x14ac:dyDescent="0.25">
      <c r="B8" s="217"/>
      <c r="C8" s="224">
        <f>'Dieta ON'!D7</f>
        <v>0</v>
      </c>
      <c r="D8" s="238">
        <f>'Dieta ON'!C7</f>
        <v>0</v>
      </c>
      <c r="E8" s="223"/>
      <c r="F8" s="224" t="str">
        <f>'Dieta ON'!M7</f>
        <v>pao frances</v>
      </c>
      <c r="G8" s="239">
        <f>'Dieta ON'!L7</f>
        <v>2</v>
      </c>
      <c r="H8" s="223"/>
      <c r="I8" s="224">
        <f>'Dieta ON'!V7</f>
        <v>0</v>
      </c>
      <c r="J8" s="238">
        <f>'Dieta ON'!U7</f>
        <v>0</v>
      </c>
      <c r="K8" s="217"/>
      <c r="L8" s="224"/>
      <c r="M8" s="238"/>
    </row>
    <row r="9" spans="2:14" ht="15" customHeight="1" x14ac:dyDescent="0.25">
      <c r="B9" s="217"/>
      <c r="C9" s="224">
        <f>'Dieta ON'!D8</f>
        <v>0</v>
      </c>
      <c r="D9" s="238">
        <f>'Dieta ON'!C8</f>
        <v>0</v>
      </c>
      <c r="E9" s="223"/>
      <c r="F9" s="224">
        <f>'Dieta ON'!M8</f>
        <v>0</v>
      </c>
      <c r="G9" s="239">
        <f>'Dieta ON'!L8</f>
        <v>0</v>
      </c>
      <c r="H9" s="223"/>
      <c r="I9" s="224">
        <f>'Dieta ON'!V8</f>
        <v>0</v>
      </c>
      <c r="J9" s="238">
        <f>'Dieta ON'!U8</f>
        <v>0</v>
      </c>
      <c r="K9" s="217"/>
      <c r="L9" s="224"/>
      <c r="M9" s="238"/>
    </row>
    <row r="10" spans="2:14" ht="15" customHeight="1" x14ac:dyDescent="0.25">
      <c r="B10" s="217"/>
      <c r="C10" s="224">
        <f>'Dieta ON'!D9</f>
        <v>0</v>
      </c>
      <c r="D10" s="238">
        <f>'Dieta ON'!C9</f>
        <v>0</v>
      </c>
      <c r="E10" s="223"/>
      <c r="F10" s="224">
        <f>'Dieta ON'!M9</f>
        <v>0</v>
      </c>
      <c r="G10" s="239">
        <f>'Dieta ON'!L9</f>
        <v>0</v>
      </c>
      <c r="H10" s="223"/>
      <c r="I10" s="224">
        <f>'Dieta ON'!V9</f>
        <v>0</v>
      </c>
      <c r="J10" s="238">
        <f>'Dieta ON'!U9</f>
        <v>0</v>
      </c>
      <c r="K10" s="217"/>
      <c r="L10" s="224"/>
      <c r="M10" s="238"/>
    </row>
    <row r="11" spans="2:14" ht="15" customHeight="1" x14ac:dyDescent="0.25">
      <c r="B11" s="217"/>
      <c r="C11" s="224">
        <f>'Dieta ON'!D10</f>
        <v>0</v>
      </c>
      <c r="D11" s="238">
        <f>'Dieta ON'!C10</f>
        <v>0</v>
      </c>
      <c r="E11" s="223"/>
      <c r="F11" s="224">
        <f>'Dieta ON'!M10</f>
        <v>0</v>
      </c>
      <c r="G11" s="239">
        <f>'Dieta ON'!L10</f>
        <v>0</v>
      </c>
      <c r="H11" s="223"/>
      <c r="I11" s="224">
        <f>'Dieta ON'!V10</f>
        <v>0</v>
      </c>
      <c r="J11" s="238">
        <f>'Dieta ON'!U10</f>
        <v>0</v>
      </c>
      <c r="K11" s="217"/>
      <c r="L11" s="224"/>
      <c r="M11" s="238"/>
    </row>
    <row r="12" spans="2:14" ht="3" customHeight="1" x14ac:dyDescent="0.25">
      <c r="B12" s="217"/>
      <c r="C12" s="230"/>
      <c r="D12" s="230"/>
      <c r="E12" s="223"/>
      <c r="F12" s="230"/>
      <c r="G12" s="231"/>
      <c r="H12" s="223"/>
      <c r="I12" s="230"/>
      <c r="J12" s="230"/>
      <c r="K12" s="217"/>
      <c r="L12" s="219"/>
      <c r="M12" s="232"/>
    </row>
    <row r="13" spans="2:14" ht="15" customHeight="1" x14ac:dyDescent="0.25">
      <c r="B13" s="217"/>
      <c r="C13" s="227">
        <f>'Dieta ON'!D15</f>
        <v>0</v>
      </c>
      <c r="D13" s="233">
        <f>'Dieta ON'!C15</f>
        <v>0.375</v>
      </c>
      <c r="E13" s="234"/>
      <c r="F13" s="227">
        <f>'Dieta ON'!M15</f>
        <v>0</v>
      </c>
      <c r="G13" s="235">
        <f>'Dieta ON'!L15</f>
        <v>0.75</v>
      </c>
      <c r="H13" s="234"/>
      <c r="I13" s="227" t="str">
        <f>'Dieta ON'!V15</f>
        <v>Pos treino</v>
      </c>
      <c r="J13" s="233">
        <f>'Dieta ON'!U15</f>
        <v>0</v>
      </c>
      <c r="K13" s="217"/>
      <c r="L13" s="236"/>
      <c r="M13" s="237"/>
    </row>
    <row r="14" spans="2:14" ht="15" customHeight="1" x14ac:dyDescent="0.25">
      <c r="B14" s="217"/>
      <c r="C14" s="224" t="str">
        <f>'Dieta ON'!D17</f>
        <v>Batata</v>
      </c>
      <c r="D14" s="224" t="str">
        <f>'Dieta ON'!C17</f>
        <v>200g</v>
      </c>
      <c r="E14" s="223"/>
      <c r="F14" s="224" t="str">
        <f>'Dieta ON'!M17</f>
        <v>Albumina</v>
      </c>
      <c r="G14" s="239">
        <f>'Dieta ON'!L17</f>
        <v>50</v>
      </c>
      <c r="H14" s="223"/>
      <c r="I14" s="224" t="str">
        <f>'Dieta ON'!V17</f>
        <v>arroz branco</v>
      </c>
      <c r="J14" s="238" t="str">
        <f>'Dieta ON'!U17</f>
        <v>300g</v>
      </c>
      <c r="K14" s="217"/>
      <c r="L14" s="224"/>
      <c r="M14" s="238"/>
    </row>
    <row r="15" spans="2:14" ht="15" customHeight="1" x14ac:dyDescent="0.25">
      <c r="B15" s="217"/>
      <c r="C15" s="224" t="str">
        <f>'Dieta ON'!D18</f>
        <v>claras</v>
      </c>
      <c r="D15" s="224">
        <f>'Dieta ON'!C18</f>
        <v>3</v>
      </c>
      <c r="E15" s="223"/>
      <c r="F15" s="224" t="str">
        <f>'Dieta ON'!M18</f>
        <v>Aveia</v>
      </c>
      <c r="G15" s="239" t="str">
        <f>'Dieta ON'!L18</f>
        <v>50g</v>
      </c>
      <c r="H15" s="223"/>
      <c r="I15" s="224" t="str">
        <f>'Dieta ON'!V18</f>
        <v>feijao</v>
      </c>
      <c r="J15" s="238" t="str">
        <f>'Dieta ON'!U18</f>
        <v>100g</v>
      </c>
      <c r="K15" s="217"/>
      <c r="L15" s="224"/>
      <c r="M15" s="238"/>
    </row>
    <row r="16" spans="2:14" ht="15" customHeight="1" x14ac:dyDescent="0.25">
      <c r="B16" s="217"/>
      <c r="C16" s="224" t="str">
        <f>'Dieta ON'!D19</f>
        <v>ovo inteiro</v>
      </c>
      <c r="D16" s="224">
        <f>'Dieta ON'!C19</f>
        <v>1</v>
      </c>
      <c r="E16" s="223"/>
      <c r="F16" s="224" t="str">
        <f>'Dieta ON'!M19</f>
        <v>Leite desnatado</v>
      </c>
      <c r="G16" s="239" t="str">
        <f>'Dieta ON'!L19</f>
        <v>300mll</v>
      </c>
      <c r="H16" s="223"/>
      <c r="I16" s="224" t="str">
        <f>'Dieta ON'!V19</f>
        <v>peito de frango</v>
      </c>
      <c r="J16" s="238" t="str">
        <f>'Dieta ON'!U19</f>
        <v xml:space="preserve">150g </v>
      </c>
      <c r="K16" s="217"/>
      <c r="L16" s="224"/>
      <c r="M16" s="238"/>
    </row>
    <row r="17" spans="2:16" ht="15" customHeight="1" x14ac:dyDescent="0.25">
      <c r="B17" s="217"/>
      <c r="C17" s="224" t="str">
        <f>'Dieta ON'!D20</f>
        <v>pao frances</v>
      </c>
      <c r="D17" s="224">
        <f>'Dieta ON'!C20</f>
        <v>2</v>
      </c>
      <c r="E17" s="223"/>
      <c r="F17" s="224">
        <f>'Dieta ON'!M20</f>
        <v>0</v>
      </c>
      <c r="G17" s="239">
        <f>'Dieta ON'!L20</f>
        <v>0</v>
      </c>
      <c r="H17" s="223"/>
      <c r="I17" s="224" t="str">
        <f>'Dieta ON'!V20</f>
        <v>colher de azeite</v>
      </c>
      <c r="J17" s="238">
        <f>'Dieta ON'!U20</f>
        <v>1</v>
      </c>
      <c r="K17" s="217"/>
      <c r="L17" s="224"/>
      <c r="M17" s="238"/>
    </row>
    <row r="18" spans="2:16" ht="15" customHeight="1" x14ac:dyDescent="0.25">
      <c r="B18" s="217"/>
      <c r="C18" s="224">
        <f>'Dieta ON'!D21</f>
        <v>0</v>
      </c>
      <c r="D18" s="224">
        <f>'Dieta ON'!C21</f>
        <v>0</v>
      </c>
      <c r="E18" s="223"/>
      <c r="F18" s="224">
        <f>'Dieta ON'!M21</f>
        <v>0</v>
      </c>
      <c r="G18" s="239">
        <f>'Dieta ON'!L21</f>
        <v>0</v>
      </c>
      <c r="H18" s="223"/>
      <c r="I18" s="224" t="str">
        <f>'Dieta ON'!V21</f>
        <v>salada avontade</v>
      </c>
      <c r="J18" s="238">
        <f>'Dieta ON'!U21</f>
        <v>0</v>
      </c>
      <c r="K18" s="217"/>
      <c r="L18" s="224"/>
      <c r="M18" s="238"/>
    </row>
    <row r="19" spans="2:16" ht="15" customHeight="1" x14ac:dyDescent="0.25">
      <c r="B19" s="217"/>
      <c r="C19" s="224">
        <f>'Dieta ON'!D22</f>
        <v>0</v>
      </c>
      <c r="D19" s="224">
        <f>'Dieta ON'!C22</f>
        <v>0</v>
      </c>
      <c r="E19" s="223"/>
      <c r="F19" s="224">
        <f>'Dieta ON'!M22</f>
        <v>0</v>
      </c>
      <c r="G19" s="239">
        <f>'Dieta ON'!L22</f>
        <v>0</v>
      </c>
      <c r="H19" s="223"/>
      <c r="I19" s="224">
        <f>'Dieta ON'!V22</f>
        <v>0</v>
      </c>
      <c r="J19" s="238">
        <f>'Dieta ON'!U22</f>
        <v>0</v>
      </c>
      <c r="K19" s="217"/>
      <c r="L19" s="224"/>
      <c r="M19" s="238"/>
    </row>
    <row r="20" spans="2:16" ht="15" customHeight="1" x14ac:dyDescent="0.25">
      <c r="B20" s="217"/>
      <c r="C20" s="224">
        <f>'Dieta ON'!D23</f>
        <v>0</v>
      </c>
      <c r="D20" s="224">
        <f>'Dieta ON'!C23</f>
        <v>0</v>
      </c>
      <c r="E20" s="223"/>
      <c r="F20" s="224">
        <f>'Dieta ON'!M23</f>
        <v>0</v>
      </c>
      <c r="G20" s="239">
        <f>'Dieta ON'!L23</f>
        <v>0</v>
      </c>
      <c r="H20" s="223"/>
      <c r="I20" s="224">
        <f>'Dieta ON'!V23</f>
        <v>0</v>
      </c>
      <c r="J20" s="238">
        <f>'Dieta ON'!U23</f>
        <v>0</v>
      </c>
      <c r="K20" s="217"/>
      <c r="L20" s="224"/>
      <c r="M20" s="238"/>
    </row>
    <row r="21" spans="2:16" ht="3" customHeight="1" x14ac:dyDescent="0.25">
      <c r="B21" s="217"/>
      <c r="C21" s="230"/>
      <c r="D21" s="230"/>
      <c r="E21" s="223"/>
      <c r="F21" s="230"/>
      <c r="G21" s="231"/>
      <c r="H21" s="223"/>
      <c r="I21" s="230"/>
      <c r="J21" s="230"/>
      <c r="K21" s="217"/>
      <c r="L21" s="219"/>
      <c r="M21" s="232"/>
    </row>
    <row r="22" spans="2:16" ht="15" customHeight="1" x14ac:dyDescent="0.25">
      <c r="B22" s="217"/>
      <c r="C22" s="227" t="str">
        <f>'Dieta ON'!D28</f>
        <v>Lanche</v>
      </c>
      <c r="D22" s="233">
        <f>'Dieta ON'!C28</f>
        <v>0.5</v>
      </c>
      <c r="E22" s="234"/>
      <c r="F22" s="227">
        <f>'Dieta ON'!M28</f>
        <v>0</v>
      </c>
      <c r="G22" s="235">
        <f>'Dieta ON'!L28</f>
        <v>0.86111111111111116</v>
      </c>
      <c r="H22" s="234"/>
      <c r="I22" s="227">
        <f>'Dieta ON'!V28</f>
        <v>0</v>
      </c>
      <c r="J22" s="233">
        <f>'Dieta ON'!U28</f>
        <v>0</v>
      </c>
      <c r="K22" s="217"/>
      <c r="L22" s="236"/>
      <c r="M22" s="237"/>
    </row>
    <row r="23" spans="2:16" ht="15" customHeight="1" x14ac:dyDescent="0.25">
      <c r="B23" s="217"/>
      <c r="C23" s="224" t="str">
        <f>'Dieta ON'!D30</f>
        <v>arroz branco</v>
      </c>
      <c r="D23" s="238" t="str">
        <f>'Dieta ON'!C30</f>
        <v>300g</v>
      </c>
      <c r="E23" s="223"/>
      <c r="F23" s="224" t="str">
        <f>'Dieta ON'!M30</f>
        <v>pao de forma</v>
      </c>
      <c r="G23" s="239">
        <f>'Dieta ON'!L30</f>
        <v>2</v>
      </c>
      <c r="H23" s="223"/>
      <c r="I23" s="224">
        <f>'Dieta ON'!V30</f>
        <v>0</v>
      </c>
      <c r="J23" s="238">
        <f>'Dieta ON'!U30</f>
        <v>0</v>
      </c>
      <c r="K23" s="217"/>
      <c r="L23" s="224"/>
      <c r="M23" s="238"/>
    </row>
    <row r="24" spans="2:16" ht="15" customHeight="1" x14ac:dyDescent="0.25">
      <c r="B24" s="217"/>
      <c r="C24" s="224" t="str">
        <f>'Dieta ON'!D31</f>
        <v>feijao</v>
      </c>
      <c r="D24" s="238" t="str">
        <f>'Dieta ON'!C31</f>
        <v>100g</v>
      </c>
      <c r="E24" s="223"/>
      <c r="F24" s="224" t="str">
        <f>'Dieta ON'!M31</f>
        <v>presunto</v>
      </c>
      <c r="G24" s="239">
        <f>'Dieta ON'!L31</f>
        <v>2</v>
      </c>
      <c r="H24" s="223"/>
      <c r="I24" s="224">
        <f>'Dieta ON'!V31</f>
        <v>0</v>
      </c>
      <c r="J24" s="238">
        <f>'Dieta ON'!U31</f>
        <v>0</v>
      </c>
      <c r="K24" s="217"/>
      <c r="L24" s="224"/>
      <c r="M24" s="238"/>
    </row>
    <row r="25" spans="2:16" ht="15" customHeight="1" x14ac:dyDescent="0.25">
      <c r="B25" s="217"/>
      <c r="C25" s="224" t="str">
        <f>'Dieta ON'!D32</f>
        <v>peito de frango</v>
      </c>
      <c r="D25" s="238" t="str">
        <f>'Dieta ON'!C32</f>
        <v xml:space="preserve">150g </v>
      </c>
      <c r="E25" s="223"/>
      <c r="F25" s="224">
        <f>'Dieta ON'!M32</f>
        <v>0</v>
      </c>
      <c r="G25" s="239">
        <f>'Dieta ON'!L32</f>
        <v>0</v>
      </c>
      <c r="H25" s="223"/>
      <c r="I25" s="224">
        <f>'Dieta ON'!V32</f>
        <v>0</v>
      </c>
      <c r="J25" s="238">
        <f>'Dieta ON'!U32</f>
        <v>0</v>
      </c>
      <c r="K25" s="217"/>
      <c r="L25" s="224"/>
      <c r="M25" s="238"/>
    </row>
    <row r="26" spans="2:16" ht="15" customHeight="1" x14ac:dyDescent="0.25">
      <c r="B26" s="217"/>
      <c r="C26" s="224" t="str">
        <f>'Dieta ON'!D33</f>
        <v>colher de azeite</v>
      </c>
      <c r="D26" s="238">
        <f>'Dieta ON'!C33</f>
        <v>1</v>
      </c>
      <c r="E26" s="223"/>
      <c r="F26" s="224">
        <f>'Dieta ON'!M33</f>
        <v>0</v>
      </c>
      <c r="G26" s="239">
        <f>'Dieta ON'!L33</f>
        <v>0</v>
      </c>
      <c r="H26" s="223"/>
      <c r="I26" s="224">
        <f>'Dieta ON'!V33</f>
        <v>0</v>
      </c>
      <c r="J26" s="238">
        <f>'Dieta ON'!U33</f>
        <v>0</v>
      </c>
      <c r="K26" s="217"/>
      <c r="L26" s="224"/>
      <c r="M26" s="238"/>
    </row>
    <row r="27" spans="2:16" ht="15" customHeight="1" x14ac:dyDescent="0.25">
      <c r="B27" s="217"/>
      <c r="C27" s="224" t="str">
        <f>'Dieta ON'!D34</f>
        <v>salada avontade</v>
      </c>
      <c r="D27" s="238">
        <f>'Dieta ON'!C34</f>
        <v>0</v>
      </c>
      <c r="E27" s="223"/>
      <c r="F27" s="224">
        <f>'Dieta ON'!M34</f>
        <v>0</v>
      </c>
      <c r="G27" s="239">
        <f>'Dieta ON'!L34</f>
        <v>0</v>
      </c>
      <c r="H27" s="223"/>
      <c r="I27" s="224">
        <f>'Dieta ON'!V34</f>
        <v>0</v>
      </c>
      <c r="J27" s="238">
        <f>'Dieta ON'!U34</f>
        <v>0</v>
      </c>
      <c r="K27" s="217"/>
      <c r="L27" s="224"/>
      <c r="M27" s="238"/>
    </row>
    <row r="28" spans="2:16" ht="15" customHeight="1" x14ac:dyDescent="0.25">
      <c r="B28" s="217"/>
      <c r="C28" s="224">
        <f>'Dieta ON'!D35</f>
        <v>0</v>
      </c>
      <c r="D28" s="238">
        <f>'Dieta ON'!C35</f>
        <v>0</v>
      </c>
      <c r="E28" s="223"/>
      <c r="F28" s="224">
        <f>'Dieta ON'!M35</f>
        <v>0</v>
      </c>
      <c r="G28" s="239">
        <f>'Dieta ON'!L35</f>
        <v>0</v>
      </c>
      <c r="H28" s="223"/>
      <c r="I28" s="224">
        <f>'Dieta ON'!V35</f>
        <v>0</v>
      </c>
      <c r="J28" s="238">
        <f>'Dieta ON'!U35</f>
        <v>0</v>
      </c>
      <c r="K28" s="217"/>
      <c r="L28" s="224"/>
      <c r="M28" s="238"/>
    </row>
    <row r="29" spans="2:16" ht="15" customHeight="1" x14ac:dyDescent="0.25">
      <c r="B29" s="217"/>
      <c r="C29" s="224">
        <f>'Dieta ON'!D36</f>
        <v>0</v>
      </c>
      <c r="D29" s="238">
        <f>'Dieta ON'!C36</f>
        <v>0</v>
      </c>
      <c r="E29" s="223"/>
      <c r="F29" s="224">
        <f>'Dieta ON'!M36</f>
        <v>0</v>
      </c>
      <c r="G29" s="239">
        <f>'Dieta ON'!L36</f>
        <v>0</v>
      </c>
      <c r="H29" s="223"/>
      <c r="I29" s="224">
        <f>'Dieta ON'!V36</f>
        <v>0</v>
      </c>
      <c r="J29" s="238">
        <f>'Dieta ON'!U36</f>
        <v>0</v>
      </c>
      <c r="K29" s="217"/>
      <c r="L29" s="224"/>
      <c r="M29" s="238"/>
    </row>
    <row r="30" spans="2:16" ht="3" customHeight="1" x14ac:dyDescent="0.25">
      <c r="B30" s="217"/>
      <c r="C30" s="230"/>
      <c r="D30" s="230"/>
      <c r="E30" s="223"/>
      <c r="F30" s="230"/>
      <c r="G30" s="231"/>
      <c r="H30" s="223"/>
      <c r="I30" s="230"/>
      <c r="J30" s="230"/>
      <c r="K30" s="217"/>
      <c r="L30" s="219"/>
      <c r="M30" s="232"/>
    </row>
    <row r="31" spans="2:16" ht="15" customHeight="1" x14ac:dyDescent="0.25">
      <c r="C31" s="224"/>
      <c r="D31" s="224"/>
      <c r="E31" s="40"/>
      <c r="F31" s="240"/>
      <c r="G31" s="239"/>
      <c r="H31" s="241"/>
      <c r="I31" s="240"/>
      <c r="J31" s="240"/>
      <c r="K31" s="242"/>
      <c r="L31" s="243"/>
      <c r="M31" s="244"/>
      <c r="N31" s="242"/>
      <c r="O31" s="242"/>
      <c r="P31" s="242"/>
    </row>
    <row r="32" spans="2:16" ht="3" customHeight="1" x14ac:dyDescent="0.25">
      <c r="B32" s="217"/>
      <c r="C32" s="230"/>
      <c r="D32" s="230"/>
      <c r="E32" s="223"/>
      <c r="F32" s="240"/>
      <c r="G32" s="239"/>
      <c r="H32" s="241"/>
      <c r="I32" s="240"/>
      <c r="J32" s="240"/>
      <c r="K32" s="242"/>
      <c r="L32" s="243"/>
      <c r="M32" s="244"/>
      <c r="N32" s="242"/>
      <c r="O32" s="242"/>
      <c r="P32" s="242"/>
    </row>
    <row r="33" spans="2:16" ht="15.95" customHeight="1" x14ac:dyDescent="0.25">
      <c r="B33" s="217"/>
      <c r="C33" s="245" t="s">
        <v>38</v>
      </c>
      <c r="D33" s="245">
        <f>'Dieta OFF'!AG7</f>
        <v>21</v>
      </c>
      <c r="E33" s="246"/>
      <c r="F33" s="247"/>
      <c r="G33" s="248"/>
      <c r="H33" s="249"/>
      <c r="I33" s="247"/>
      <c r="J33" s="250"/>
      <c r="K33" s="251"/>
      <c r="L33" s="247"/>
      <c r="M33" s="250"/>
      <c r="N33" s="242"/>
      <c r="O33" s="242"/>
      <c r="P33" s="242"/>
    </row>
    <row r="34" spans="2:16" ht="3" customHeight="1" x14ac:dyDescent="0.25">
      <c r="B34" s="217"/>
      <c r="C34" s="252"/>
      <c r="D34" s="252"/>
      <c r="E34" s="246"/>
      <c r="F34" s="252"/>
      <c r="G34" s="253"/>
      <c r="H34" s="246"/>
      <c r="I34" s="252"/>
      <c r="J34" s="252"/>
      <c r="K34" s="254"/>
      <c r="L34" s="255"/>
      <c r="M34" s="256"/>
    </row>
    <row r="35" spans="2:16" ht="15" customHeight="1" x14ac:dyDescent="0.25">
      <c r="B35" s="217"/>
      <c r="C35" s="236" t="str">
        <f>'Dieta OFF'!D2</f>
        <v>Meal 00</v>
      </c>
      <c r="D35" s="237">
        <f>'Dieta OFF'!C2</f>
        <v>0</v>
      </c>
      <c r="E35" s="246"/>
      <c r="F35" s="236" t="str">
        <f>'Dieta OFF'!M2</f>
        <v>Meal 00</v>
      </c>
      <c r="G35" s="248">
        <f>'Dieta OFF'!L2</f>
        <v>0</v>
      </c>
      <c r="H35" s="246"/>
      <c r="I35" s="236" t="str">
        <f>'Dieta OFF'!V2</f>
        <v>Meal 00</v>
      </c>
      <c r="J35" s="237">
        <f>'Dieta OFF'!U2</f>
        <v>0</v>
      </c>
      <c r="K35" s="254"/>
      <c r="L35" s="236"/>
      <c r="M35" s="237"/>
    </row>
    <row r="36" spans="2:16" ht="15" customHeight="1" x14ac:dyDescent="0.25">
      <c r="B36" s="217"/>
      <c r="C36" s="224">
        <f>'Dieta OFF'!D4</f>
        <v>0</v>
      </c>
      <c r="D36" s="238">
        <f>'Dieta OFF'!C4</f>
        <v>0</v>
      </c>
      <c r="E36" s="223"/>
      <c r="F36" s="224">
        <f>'Dieta OFF'!M4</f>
        <v>0</v>
      </c>
      <c r="G36" s="239">
        <f>'Dieta OFF'!L4</f>
        <v>0</v>
      </c>
      <c r="H36" s="223"/>
      <c r="I36" s="224">
        <f>'Dieta OFF'!V4</f>
        <v>0</v>
      </c>
      <c r="J36" s="238">
        <f>'Dieta OFF'!U4</f>
        <v>0</v>
      </c>
      <c r="K36" s="217"/>
      <c r="L36" s="224"/>
      <c r="M36" s="238"/>
    </row>
    <row r="37" spans="2:16" ht="15" customHeight="1" x14ac:dyDescent="0.25">
      <c r="B37" s="217"/>
      <c r="C37" s="224">
        <f>'Dieta OFF'!D5</f>
        <v>0</v>
      </c>
      <c r="D37" s="238">
        <f>'Dieta OFF'!C5</f>
        <v>0</v>
      </c>
      <c r="E37" s="223"/>
      <c r="F37" s="224">
        <f>'Dieta OFF'!M5</f>
        <v>0</v>
      </c>
      <c r="G37" s="239">
        <f>'Dieta OFF'!L5</f>
        <v>0</v>
      </c>
      <c r="H37" s="223"/>
      <c r="I37" s="224">
        <f>'Dieta OFF'!V5</f>
        <v>0</v>
      </c>
      <c r="J37" s="238">
        <f>'Dieta OFF'!U5</f>
        <v>0</v>
      </c>
      <c r="K37" s="217"/>
      <c r="L37" s="224"/>
      <c r="M37" s="238"/>
    </row>
    <row r="38" spans="2:16" ht="15" customHeight="1" x14ac:dyDescent="0.25">
      <c r="B38" s="217"/>
      <c r="C38" s="224">
        <f>'Dieta OFF'!D6</f>
        <v>0</v>
      </c>
      <c r="D38" s="238">
        <f>'Dieta OFF'!C6</f>
        <v>0</v>
      </c>
      <c r="E38" s="223"/>
      <c r="F38" s="224">
        <f>'Dieta OFF'!M6</f>
        <v>0</v>
      </c>
      <c r="G38" s="239">
        <f>'Dieta OFF'!L6</f>
        <v>0</v>
      </c>
      <c r="H38" s="223"/>
      <c r="I38" s="224">
        <f>'Dieta OFF'!V6</f>
        <v>0</v>
      </c>
      <c r="J38" s="238">
        <f>'Dieta OFF'!U6</f>
        <v>0</v>
      </c>
      <c r="K38" s="217"/>
      <c r="L38" s="224"/>
      <c r="M38" s="238"/>
    </row>
    <row r="39" spans="2:16" ht="15" customHeight="1" x14ac:dyDescent="0.25">
      <c r="B39" s="217"/>
      <c r="C39" s="224">
        <f>'Dieta OFF'!D7</f>
        <v>0</v>
      </c>
      <c r="D39" s="238">
        <f>'Dieta OFF'!C7</f>
        <v>0</v>
      </c>
      <c r="E39" s="223"/>
      <c r="F39" s="224">
        <f>'Dieta OFF'!M7</f>
        <v>0</v>
      </c>
      <c r="G39" s="239">
        <f>'Dieta OFF'!L7</f>
        <v>0</v>
      </c>
      <c r="H39" s="223"/>
      <c r="I39" s="224">
        <f>'Dieta OFF'!V7</f>
        <v>0</v>
      </c>
      <c r="J39" s="238">
        <f>'Dieta OFF'!U7</f>
        <v>0</v>
      </c>
      <c r="K39" s="217"/>
      <c r="L39" s="224"/>
      <c r="M39" s="238"/>
    </row>
    <row r="40" spans="2:16" ht="15" customHeight="1" x14ac:dyDescent="0.25">
      <c r="B40" s="217"/>
      <c r="C40" s="224">
        <f>'Dieta OFF'!D8</f>
        <v>0</v>
      </c>
      <c r="D40" s="238">
        <f>'Dieta OFF'!C8</f>
        <v>0</v>
      </c>
      <c r="E40" s="223"/>
      <c r="F40" s="224">
        <f>'Dieta OFF'!M8</f>
        <v>0</v>
      </c>
      <c r="G40" s="239">
        <f>'Dieta OFF'!L8</f>
        <v>0</v>
      </c>
      <c r="H40" s="223"/>
      <c r="I40" s="224">
        <f>'Dieta OFF'!V8</f>
        <v>0</v>
      </c>
      <c r="J40" s="238">
        <f>'Dieta OFF'!U8</f>
        <v>0</v>
      </c>
      <c r="K40" s="217"/>
      <c r="L40" s="224"/>
      <c r="M40" s="238"/>
    </row>
    <row r="41" spans="2:16" ht="15" customHeight="1" x14ac:dyDescent="0.25">
      <c r="B41" s="217"/>
      <c r="C41" s="224">
        <f>'Dieta OFF'!D9</f>
        <v>0</v>
      </c>
      <c r="D41" s="238">
        <f>'Dieta OFF'!C9</f>
        <v>0</v>
      </c>
      <c r="E41" s="223"/>
      <c r="F41" s="224">
        <f>'Dieta OFF'!M9</f>
        <v>0</v>
      </c>
      <c r="G41" s="239">
        <f>'Dieta OFF'!L9</f>
        <v>0</v>
      </c>
      <c r="H41" s="223"/>
      <c r="I41" s="224">
        <f>'Dieta OFF'!V9</f>
        <v>0</v>
      </c>
      <c r="J41" s="238">
        <f>'Dieta OFF'!U9</f>
        <v>0</v>
      </c>
      <c r="K41" s="217"/>
      <c r="L41" s="224"/>
      <c r="M41" s="238"/>
    </row>
    <row r="42" spans="2:16" ht="15" customHeight="1" x14ac:dyDescent="0.25">
      <c r="B42" s="217"/>
      <c r="C42" s="224">
        <f>'Dieta OFF'!D10</f>
        <v>0</v>
      </c>
      <c r="D42" s="238">
        <f>'Dieta OFF'!C10</f>
        <v>0</v>
      </c>
      <c r="E42" s="223"/>
      <c r="F42" s="224">
        <f>'Dieta OFF'!M10</f>
        <v>0</v>
      </c>
      <c r="G42" s="239">
        <f>'Dieta OFF'!L10</f>
        <v>0</v>
      </c>
      <c r="H42" s="223"/>
      <c r="I42" s="224">
        <f>'Dieta OFF'!V10</f>
        <v>0</v>
      </c>
      <c r="J42" s="238">
        <f>'Dieta OFF'!U10</f>
        <v>0</v>
      </c>
      <c r="K42" s="217"/>
      <c r="L42" s="224"/>
      <c r="M42" s="238"/>
    </row>
    <row r="43" spans="2:16" ht="3" customHeight="1" x14ac:dyDescent="0.25">
      <c r="B43" s="217"/>
      <c r="C43" s="230"/>
      <c r="D43" s="230"/>
      <c r="E43" s="223"/>
      <c r="F43" s="230"/>
      <c r="G43" s="231"/>
      <c r="H43" s="223"/>
      <c r="I43" s="230"/>
      <c r="J43" s="230"/>
      <c r="K43" s="217"/>
      <c r="L43" s="219"/>
      <c r="M43" s="232"/>
    </row>
    <row r="44" spans="2:16" ht="15" customHeight="1" x14ac:dyDescent="0.25">
      <c r="B44" s="217"/>
      <c r="C44" s="236" t="str">
        <f>'Dieta OFF'!D15</f>
        <v>Meal 00</v>
      </c>
      <c r="D44" s="237">
        <f>'Dieta OFF'!C15</f>
        <v>0</v>
      </c>
      <c r="E44" s="246"/>
      <c r="F44" s="236" t="str">
        <f>'Dieta OFF'!M15</f>
        <v>Meal 00</v>
      </c>
      <c r="G44" s="248">
        <f>'Dieta OFF'!L15</f>
        <v>0</v>
      </c>
      <c r="H44" s="246"/>
      <c r="I44" s="236" t="str">
        <f>'Dieta OFF'!V15</f>
        <v>Meal 00</v>
      </c>
      <c r="J44" s="237">
        <f>'Dieta OFF'!U15</f>
        <v>0</v>
      </c>
      <c r="K44" s="254"/>
      <c r="L44" s="236"/>
      <c r="M44" s="237"/>
    </row>
    <row r="45" spans="2:16" ht="15" customHeight="1" x14ac:dyDescent="0.25">
      <c r="B45" s="217"/>
      <c r="C45" s="224">
        <f>'Dieta OFF'!D17</f>
        <v>0</v>
      </c>
      <c r="D45" s="224">
        <f>'Dieta OFF'!C17</f>
        <v>0</v>
      </c>
      <c r="E45" s="223"/>
      <c r="F45" s="224">
        <f>'Dieta OFF'!M17</f>
        <v>0</v>
      </c>
      <c r="G45" s="239">
        <f>'Dieta OFF'!L17</f>
        <v>0</v>
      </c>
      <c r="H45" s="223"/>
      <c r="I45" s="224">
        <f>'Dieta OFF'!V17</f>
        <v>0</v>
      </c>
      <c r="J45" s="238">
        <f>'Dieta OFF'!U17</f>
        <v>0</v>
      </c>
      <c r="K45" s="217"/>
      <c r="L45" s="224"/>
      <c r="M45" s="238"/>
    </row>
    <row r="46" spans="2:16" ht="15" customHeight="1" x14ac:dyDescent="0.25">
      <c r="B46" s="217"/>
      <c r="C46" s="224">
        <f>'Dieta OFF'!D18</f>
        <v>0</v>
      </c>
      <c r="D46" s="224">
        <f>'Dieta OFF'!C18</f>
        <v>0</v>
      </c>
      <c r="E46" s="223"/>
      <c r="F46" s="224">
        <f>'Dieta OFF'!M18</f>
        <v>0</v>
      </c>
      <c r="G46" s="239">
        <f>'Dieta OFF'!L18</f>
        <v>0</v>
      </c>
      <c r="H46" s="223"/>
      <c r="I46" s="224">
        <f>'Dieta OFF'!V18</f>
        <v>0</v>
      </c>
      <c r="J46" s="238">
        <f>'Dieta OFF'!U18</f>
        <v>0</v>
      </c>
      <c r="K46" s="217"/>
      <c r="L46" s="224"/>
      <c r="M46" s="238"/>
    </row>
    <row r="47" spans="2:16" ht="15" customHeight="1" x14ac:dyDescent="0.25">
      <c r="B47" s="217"/>
      <c r="C47" s="224">
        <f>'Dieta OFF'!D19</f>
        <v>0</v>
      </c>
      <c r="D47" s="224">
        <f>'Dieta OFF'!C19</f>
        <v>0</v>
      </c>
      <c r="E47" s="223"/>
      <c r="F47" s="224">
        <f>'Dieta OFF'!M19</f>
        <v>0</v>
      </c>
      <c r="G47" s="239">
        <f>'Dieta OFF'!L19</f>
        <v>0</v>
      </c>
      <c r="H47" s="223"/>
      <c r="I47" s="224">
        <f>'Dieta OFF'!V19</f>
        <v>0</v>
      </c>
      <c r="J47" s="238">
        <f>'Dieta OFF'!U19</f>
        <v>0</v>
      </c>
      <c r="K47" s="217"/>
      <c r="L47" s="224"/>
      <c r="M47" s="238"/>
    </row>
    <row r="48" spans="2:16" ht="15" customHeight="1" x14ac:dyDescent="0.25">
      <c r="B48" s="217"/>
      <c r="C48" s="224">
        <f>'Dieta OFF'!D20</f>
        <v>0</v>
      </c>
      <c r="D48" s="224">
        <f>'Dieta OFF'!C20</f>
        <v>0</v>
      </c>
      <c r="E48" s="223"/>
      <c r="F48" s="224">
        <f>'Dieta OFF'!M20</f>
        <v>0</v>
      </c>
      <c r="G48" s="239">
        <f>'Dieta OFF'!L20</f>
        <v>0</v>
      </c>
      <c r="H48" s="223"/>
      <c r="I48" s="224">
        <f>'Dieta OFF'!V20</f>
        <v>0</v>
      </c>
      <c r="J48" s="238">
        <f>'Dieta OFF'!U20</f>
        <v>0</v>
      </c>
      <c r="K48" s="217"/>
      <c r="L48" s="224"/>
      <c r="M48" s="238"/>
    </row>
    <row r="49" spans="2:13" ht="15" customHeight="1" x14ac:dyDescent="0.25">
      <c r="B49" s="217"/>
      <c r="C49" s="224">
        <f>'Dieta OFF'!D21</f>
        <v>0</v>
      </c>
      <c r="D49" s="224">
        <f>'Dieta OFF'!C21</f>
        <v>0</v>
      </c>
      <c r="E49" s="223"/>
      <c r="F49" s="224">
        <f>'Dieta OFF'!M21</f>
        <v>0</v>
      </c>
      <c r="G49" s="239">
        <f>'Dieta OFF'!L21</f>
        <v>0</v>
      </c>
      <c r="H49" s="223"/>
      <c r="I49" s="224">
        <f>'Dieta OFF'!V21</f>
        <v>0</v>
      </c>
      <c r="J49" s="238">
        <f>'Dieta OFF'!U21</f>
        <v>0</v>
      </c>
      <c r="K49" s="217"/>
      <c r="L49" s="224"/>
      <c r="M49" s="238"/>
    </row>
    <row r="50" spans="2:13" ht="15" customHeight="1" x14ac:dyDescent="0.25">
      <c r="B50" s="217"/>
      <c r="C50" s="224">
        <f>'Dieta OFF'!D22</f>
        <v>0</v>
      </c>
      <c r="D50" s="224">
        <f>'Dieta OFF'!C22</f>
        <v>0</v>
      </c>
      <c r="E50" s="223"/>
      <c r="F50" s="224">
        <f>'Dieta OFF'!M22</f>
        <v>0</v>
      </c>
      <c r="G50" s="239">
        <f>'Dieta OFF'!L22</f>
        <v>0</v>
      </c>
      <c r="H50" s="223"/>
      <c r="I50" s="224">
        <f>'Dieta OFF'!V22</f>
        <v>0</v>
      </c>
      <c r="J50" s="238">
        <f>'Dieta OFF'!U22</f>
        <v>0</v>
      </c>
      <c r="K50" s="217"/>
      <c r="L50" s="224"/>
      <c r="M50" s="238"/>
    </row>
    <row r="51" spans="2:13" ht="15" customHeight="1" x14ac:dyDescent="0.25">
      <c r="B51" s="217"/>
      <c r="C51" s="224">
        <f>'Dieta OFF'!D23</f>
        <v>0</v>
      </c>
      <c r="D51" s="224">
        <f>'Dieta OFF'!C23</f>
        <v>0</v>
      </c>
      <c r="E51" s="223"/>
      <c r="F51" s="224">
        <f>'Dieta OFF'!M23</f>
        <v>0</v>
      </c>
      <c r="G51" s="239">
        <f>'Dieta OFF'!L23</f>
        <v>0</v>
      </c>
      <c r="H51" s="223"/>
      <c r="I51" s="224">
        <f>'Dieta OFF'!V23</f>
        <v>0</v>
      </c>
      <c r="J51" s="238">
        <f>'Dieta OFF'!U23</f>
        <v>0</v>
      </c>
      <c r="K51" s="217"/>
      <c r="L51" s="224"/>
      <c r="M51" s="238"/>
    </row>
    <row r="52" spans="2:13" ht="3" customHeight="1" x14ac:dyDescent="0.25">
      <c r="B52" s="217"/>
      <c r="C52" s="230"/>
      <c r="D52" s="230"/>
      <c r="E52" s="223"/>
      <c r="F52" s="230"/>
      <c r="G52" s="231"/>
      <c r="H52" s="223"/>
      <c r="I52" s="230"/>
      <c r="J52" s="230"/>
      <c r="K52" s="217"/>
      <c r="L52" s="219"/>
      <c r="M52" s="232"/>
    </row>
    <row r="53" spans="2:13" ht="15" customHeight="1" x14ac:dyDescent="0.25">
      <c r="B53" s="217"/>
      <c r="C53" s="236" t="str">
        <f>'Dieta OFF'!D28</f>
        <v>Meal 00</v>
      </c>
      <c r="D53" s="237">
        <f>'Dieta OFF'!C28</f>
        <v>0</v>
      </c>
      <c r="E53" s="246"/>
      <c r="F53" s="236">
        <f>'Dieta OFF'!M30</f>
        <v>0</v>
      </c>
      <c r="G53" s="248">
        <f>'Dieta OFF'!L28</f>
        <v>0</v>
      </c>
      <c r="H53" s="246"/>
      <c r="I53" s="236" t="str">
        <f>'Dieta OFF'!V28</f>
        <v>Meal 00</v>
      </c>
      <c r="J53" s="237">
        <f>'Dieta OFF'!U28</f>
        <v>0</v>
      </c>
      <c r="K53" s="254"/>
      <c r="L53" s="236"/>
      <c r="M53" s="237"/>
    </row>
    <row r="54" spans="2:13" ht="15" customHeight="1" x14ac:dyDescent="0.25">
      <c r="B54" s="217"/>
      <c r="C54" s="224">
        <f>'Dieta OFF'!D30</f>
        <v>0</v>
      </c>
      <c r="D54" s="238">
        <f>'Dieta OFF'!C30</f>
        <v>0</v>
      </c>
      <c r="E54" s="223"/>
      <c r="F54" s="224">
        <f>'Dieta OFF'!M30</f>
        <v>0</v>
      </c>
      <c r="G54" s="239">
        <f>'Dieta OFF'!L30</f>
        <v>0</v>
      </c>
      <c r="H54" s="223"/>
      <c r="I54" s="224">
        <f>'Dieta OFF'!V30</f>
        <v>0</v>
      </c>
      <c r="J54" s="238">
        <f>'Dieta OFF'!U30</f>
        <v>0</v>
      </c>
      <c r="K54" s="217"/>
      <c r="L54" s="224"/>
      <c r="M54" s="238"/>
    </row>
    <row r="55" spans="2:13" ht="15" customHeight="1" x14ac:dyDescent="0.25">
      <c r="B55" s="217"/>
      <c r="C55" s="224">
        <f>'Dieta OFF'!D31</f>
        <v>0</v>
      </c>
      <c r="D55" s="238">
        <f>'Dieta OFF'!C31</f>
        <v>0</v>
      </c>
      <c r="E55" s="223"/>
      <c r="F55" s="224">
        <f>'Dieta OFF'!M31</f>
        <v>0</v>
      </c>
      <c r="G55" s="239">
        <f>'Dieta OFF'!L31</f>
        <v>0</v>
      </c>
      <c r="H55" s="223"/>
      <c r="I55" s="224">
        <f>'Dieta OFF'!V31</f>
        <v>0</v>
      </c>
      <c r="J55" s="238">
        <f>'Dieta OFF'!U31</f>
        <v>0</v>
      </c>
      <c r="K55" s="217"/>
      <c r="L55" s="224"/>
      <c r="M55" s="238"/>
    </row>
    <row r="56" spans="2:13" ht="15" customHeight="1" x14ac:dyDescent="0.25">
      <c r="B56" s="217"/>
      <c r="C56" s="224">
        <f>'Dieta OFF'!D32</f>
        <v>0</v>
      </c>
      <c r="D56" s="238">
        <f>'Dieta OFF'!C32</f>
        <v>0</v>
      </c>
      <c r="E56" s="223"/>
      <c r="F56" s="224">
        <f>'Dieta OFF'!M32</f>
        <v>0</v>
      </c>
      <c r="G56" s="239">
        <f>'Dieta OFF'!L32</f>
        <v>0</v>
      </c>
      <c r="H56" s="223"/>
      <c r="I56" s="224">
        <f>'Dieta OFF'!V32</f>
        <v>0</v>
      </c>
      <c r="J56" s="238">
        <f>'Dieta OFF'!U32</f>
        <v>0</v>
      </c>
      <c r="K56" s="217"/>
      <c r="L56" s="224"/>
      <c r="M56" s="238"/>
    </row>
    <row r="57" spans="2:13" ht="15" customHeight="1" x14ac:dyDescent="0.25">
      <c r="B57" s="217"/>
      <c r="C57" s="224">
        <f>'Dieta OFF'!D33</f>
        <v>0</v>
      </c>
      <c r="D57" s="238">
        <f>'Dieta OFF'!C33</f>
        <v>0</v>
      </c>
      <c r="E57" s="223"/>
      <c r="F57" s="224">
        <f>'Dieta OFF'!M33</f>
        <v>0</v>
      </c>
      <c r="G57" s="239">
        <f>'Dieta OFF'!L33</f>
        <v>0</v>
      </c>
      <c r="H57" s="223"/>
      <c r="I57" s="224">
        <f>'Dieta OFF'!V33</f>
        <v>0</v>
      </c>
      <c r="J57" s="238">
        <f>'Dieta OFF'!U33</f>
        <v>0</v>
      </c>
      <c r="K57" s="217"/>
      <c r="L57" s="224"/>
      <c r="M57" s="238"/>
    </row>
    <row r="58" spans="2:13" ht="15" customHeight="1" x14ac:dyDescent="0.25">
      <c r="B58" s="217"/>
      <c r="C58" s="224">
        <f>'Dieta OFF'!D34</f>
        <v>0</v>
      </c>
      <c r="D58" s="238">
        <f>'Dieta OFF'!C34</f>
        <v>0</v>
      </c>
      <c r="E58" s="223"/>
      <c r="F58" s="224">
        <f>'Dieta OFF'!M34</f>
        <v>0</v>
      </c>
      <c r="G58" s="239">
        <f>'Dieta OFF'!L34</f>
        <v>0</v>
      </c>
      <c r="H58" s="223"/>
      <c r="I58" s="224">
        <f>'Dieta OFF'!V34</f>
        <v>0</v>
      </c>
      <c r="J58" s="238">
        <f>'Dieta OFF'!U34</f>
        <v>0</v>
      </c>
      <c r="K58" s="217"/>
      <c r="L58" s="224"/>
      <c r="M58" s="238"/>
    </row>
    <row r="59" spans="2:13" ht="15" customHeight="1" x14ac:dyDescent="0.25">
      <c r="B59" s="217"/>
      <c r="C59" s="224">
        <f>'Dieta OFF'!D35</f>
        <v>0</v>
      </c>
      <c r="D59" s="238">
        <f>'Dieta OFF'!C35</f>
        <v>0</v>
      </c>
      <c r="E59" s="223"/>
      <c r="F59" s="224">
        <f>'Dieta OFF'!M35</f>
        <v>0</v>
      </c>
      <c r="G59" s="239">
        <f>'Dieta OFF'!L35</f>
        <v>0</v>
      </c>
      <c r="H59" s="223"/>
      <c r="I59" s="224">
        <f>'Dieta OFF'!V35</f>
        <v>0</v>
      </c>
      <c r="J59" s="238">
        <f>'Dieta OFF'!U35</f>
        <v>0</v>
      </c>
      <c r="K59" s="217"/>
      <c r="L59" s="224"/>
      <c r="M59" s="238"/>
    </row>
    <row r="60" spans="2:13" ht="15" customHeight="1" x14ac:dyDescent="0.25">
      <c r="B60" s="217"/>
      <c r="C60" s="224">
        <f>'Dieta OFF'!D36</f>
        <v>0</v>
      </c>
      <c r="D60" s="238">
        <f>'Dieta OFF'!C36</f>
        <v>0</v>
      </c>
      <c r="E60" s="223"/>
      <c r="F60" s="224">
        <f>'Dieta OFF'!M36</f>
        <v>0</v>
      </c>
      <c r="G60" s="239">
        <f>'Dieta OFF'!L36</f>
        <v>0</v>
      </c>
      <c r="H60" s="223"/>
      <c r="I60" s="224">
        <f>'Dieta OFF'!V36</f>
        <v>0</v>
      </c>
      <c r="J60" s="238">
        <f>'Dieta OFF'!U36</f>
        <v>0</v>
      </c>
      <c r="K60" s="217"/>
      <c r="L60" s="224"/>
      <c r="M60" s="238"/>
    </row>
    <row r="61" spans="2:13" ht="3" customHeight="1" x14ac:dyDescent="0.25">
      <c r="B61" s="217"/>
      <c r="C61" s="230"/>
      <c r="D61" s="230"/>
      <c r="E61" s="223"/>
      <c r="F61" s="230"/>
      <c r="G61" s="231"/>
      <c r="H61" s="223"/>
      <c r="I61" s="230"/>
      <c r="J61" s="230"/>
      <c r="K61" s="217"/>
      <c r="L61" s="219"/>
      <c r="M61" s="232"/>
    </row>
    <row r="62" spans="2:13" ht="15" customHeight="1" x14ac:dyDescent="0.25"/>
    <row r="64" spans="2:13" ht="14.1" customHeight="1" x14ac:dyDescent="0.25"/>
    <row r="65" ht="14.1" customHeight="1" x14ac:dyDescent="0.25"/>
    <row r="66" ht="14.1" customHeight="1" x14ac:dyDescent="0.25"/>
    <row r="67" ht="3" customHeight="1" x14ac:dyDescent="0.25"/>
    <row r="68" ht="14.1" customHeight="1" x14ac:dyDescent="0.25"/>
    <row r="69" ht="14.1" customHeight="1" x14ac:dyDescent="0.25"/>
    <row r="70" ht="14.1" customHeight="1" x14ac:dyDescent="0.25"/>
    <row r="71" ht="14.1" customHeight="1" x14ac:dyDescent="0.25"/>
    <row r="72" ht="14.1" customHeight="1" x14ac:dyDescent="0.25"/>
    <row r="73" ht="14.1" customHeight="1" x14ac:dyDescent="0.25"/>
    <row r="74" ht="14.1" customHeight="1" x14ac:dyDescent="0.25"/>
    <row r="75" ht="3" customHeight="1" x14ac:dyDescent="0.25"/>
    <row r="76" ht="14.1" customHeight="1" x14ac:dyDescent="0.25"/>
    <row r="77" ht="14.1" customHeight="1" x14ac:dyDescent="0.25"/>
    <row r="78" ht="14.1" customHeight="1" x14ac:dyDescent="0.25"/>
    <row r="79" ht="14.1" customHeight="1" x14ac:dyDescent="0.25"/>
    <row r="80" ht="14.1" customHeight="1" x14ac:dyDescent="0.25"/>
    <row r="81" ht="14.1" customHeight="1" x14ac:dyDescent="0.25"/>
    <row r="82" ht="14.1" customHeight="1" x14ac:dyDescent="0.25"/>
    <row r="83" ht="3" customHeight="1" x14ac:dyDescent="0.25"/>
  </sheetData>
  <printOptions horizontalCentered="1"/>
  <pageMargins left="0.196527777777778" right="0.196527777777778" top="0.196527777777778" bottom="0.196527777777778" header="0.51180555555555496" footer="0.51180555555555496"/>
  <pageSetup paperSize="0" scale="0" firstPageNumber="0" orientation="portrait" usePrinterDefaults="0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58"/>
  <sheetViews>
    <sheetView zoomScale="75" zoomScaleNormal="75" workbookViewId="0">
      <selection activeCell="G10" sqref="G10"/>
    </sheetView>
  </sheetViews>
  <sheetFormatPr defaultRowHeight="15" x14ac:dyDescent="0.25"/>
  <cols>
    <col min="1" max="1" width="0.85546875"/>
    <col min="2" max="2" width="2.7109375"/>
    <col min="3" max="9" width="5.7109375"/>
    <col min="10" max="10" width="0.85546875"/>
    <col min="11" max="11" width="2.7109375"/>
    <col min="12" max="12" width="0.85546875"/>
    <col min="13" max="13" width="2.7109375"/>
    <col min="14" max="20" width="5.7109375"/>
    <col min="21" max="21" width="0.85546875"/>
    <col min="22" max="22" width="2.7109375"/>
    <col min="23" max="23" width="0.85546875"/>
    <col min="24" max="24" width="2.7109375"/>
    <col min="25" max="31" width="5.7109375"/>
    <col min="32" max="32" width="0.85546875"/>
    <col min="33" max="33" width="2.7109375"/>
    <col min="34" max="36" width="0.85546875"/>
    <col min="37" max="37" width="2.7109375"/>
    <col min="38" max="38" width="5.7109375"/>
    <col min="39" max="39" width="10.7109375"/>
    <col min="40" max="44" width="5.7109375"/>
    <col min="45" max="45" width="0.85546875"/>
    <col min="46" max="49" width="5.7109375"/>
    <col min="50" max="50" width="0.85546875"/>
    <col min="51" max="51" width="5.7109375"/>
    <col min="52" max="52" width="0.85546875"/>
    <col min="53" max="53" width="2.7109375"/>
    <col min="54" max="54" width="0.85546875"/>
    <col min="55" max="1025" width="8.5703125"/>
  </cols>
  <sheetData>
    <row r="1" spans="1:54" ht="26.25" x14ac:dyDescent="0.25">
      <c r="A1" s="1"/>
      <c r="B1" s="1"/>
      <c r="C1" s="1"/>
      <c r="D1" s="1"/>
      <c r="E1" s="1"/>
      <c r="F1" s="257" t="s">
        <v>51</v>
      </c>
      <c r="G1" s="1"/>
      <c r="H1" s="1"/>
      <c r="I1" s="1"/>
      <c r="J1" s="1"/>
      <c r="K1" s="1"/>
      <c r="L1" s="1"/>
      <c r="M1" s="1"/>
      <c r="N1" s="1"/>
      <c r="O1" s="1"/>
      <c r="P1" s="1"/>
      <c r="Q1" s="258" t="s">
        <v>76</v>
      </c>
      <c r="R1" s="259"/>
      <c r="S1" s="1"/>
      <c r="T1" s="1"/>
      <c r="U1" s="1"/>
      <c r="V1" s="1"/>
      <c r="W1" s="1"/>
      <c r="X1" s="1"/>
      <c r="Y1" s="1"/>
      <c r="Z1" s="1"/>
      <c r="AA1" s="1"/>
      <c r="AB1" s="260" t="s">
        <v>46</v>
      </c>
      <c r="AC1" s="1"/>
      <c r="AD1" s="1"/>
      <c r="AE1" s="1"/>
      <c r="AF1" s="1"/>
      <c r="AG1" s="1"/>
      <c r="AH1" s="1"/>
      <c r="AJ1" s="1"/>
      <c r="AK1" s="1"/>
      <c r="AL1" s="1"/>
      <c r="AM1" s="1"/>
      <c r="AN1" s="1"/>
      <c r="AO1" s="261" t="s">
        <v>77</v>
      </c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ht="12.95" customHeight="1" x14ac:dyDescent="0.25">
      <c r="A2" s="1"/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1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1"/>
      <c r="X2" s="264"/>
      <c r="Y2" s="264"/>
      <c r="Z2" s="264"/>
      <c r="AA2" s="264"/>
      <c r="AB2" s="264"/>
      <c r="AC2" s="264"/>
      <c r="AD2" s="264"/>
      <c r="AE2" s="264"/>
      <c r="AF2" s="264"/>
      <c r="AG2" s="264"/>
      <c r="AH2" s="1"/>
      <c r="AJ2" s="1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1"/>
    </row>
    <row r="3" spans="1:54" x14ac:dyDescent="0.25">
      <c r="A3" s="1"/>
      <c r="B3" s="262"/>
      <c r="C3" s="266" t="s">
        <v>78</v>
      </c>
      <c r="D3" s="267"/>
      <c r="E3" s="267"/>
      <c r="F3" s="267"/>
      <c r="G3" s="267"/>
      <c r="H3" s="267"/>
      <c r="I3" s="267"/>
      <c r="J3" s="267"/>
      <c r="K3" s="262"/>
      <c r="L3" s="267"/>
      <c r="M3" s="268"/>
      <c r="N3" s="266" t="s">
        <v>79</v>
      </c>
      <c r="O3" s="267"/>
      <c r="P3" s="267"/>
      <c r="Q3" s="267"/>
      <c r="R3" s="267"/>
      <c r="S3" s="267"/>
      <c r="T3" s="267"/>
      <c r="U3" s="267"/>
      <c r="V3" s="268"/>
      <c r="W3" s="267"/>
      <c r="X3" s="269"/>
      <c r="Y3" s="266" t="s">
        <v>80</v>
      </c>
      <c r="Z3" s="267"/>
      <c r="AA3" s="267"/>
      <c r="AB3" s="267"/>
      <c r="AC3" s="267"/>
      <c r="AD3" s="267"/>
      <c r="AE3" s="267"/>
      <c r="AF3" s="267"/>
      <c r="AG3" s="269"/>
      <c r="AH3" s="267"/>
      <c r="AI3" s="270"/>
      <c r="AJ3" s="267"/>
      <c r="AK3" s="271"/>
      <c r="AL3" s="266" t="s">
        <v>81</v>
      </c>
      <c r="AM3" s="267"/>
      <c r="AN3" s="267"/>
      <c r="AO3" s="267"/>
      <c r="AP3" s="267"/>
      <c r="AQ3" s="267"/>
      <c r="AR3" s="267"/>
      <c r="AS3" s="267"/>
      <c r="AT3" s="267"/>
      <c r="AU3" s="267"/>
      <c r="AV3" s="267"/>
      <c r="AW3" s="1"/>
      <c r="AX3" s="267"/>
      <c r="AY3" s="1"/>
      <c r="AZ3" s="1"/>
      <c r="BA3" s="271"/>
      <c r="BB3" s="1"/>
    </row>
    <row r="4" spans="1:54" x14ac:dyDescent="0.25">
      <c r="A4" s="1"/>
      <c r="B4" s="262"/>
      <c r="C4" s="272"/>
      <c r="D4" s="273" t="s">
        <v>82</v>
      </c>
      <c r="E4" s="274" t="s">
        <v>51</v>
      </c>
      <c r="F4" s="275" t="s">
        <v>46</v>
      </c>
      <c r="G4" s="276" t="s">
        <v>83</v>
      </c>
      <c r="H4" s="276" t="s">
        <v>84</v>
      </c>
      <c r="I4" s="276" t="s">
        <v>85</v>
      </c>
      <c r="J4" s="1"/>
      <c r="K4" s="262"/>
      <c r="L4" s="1"/>
      <c r="M4" s="263"/>
      <c r="N4" s="272"/>
      <c r="O4" s="273" t="s">
        <v>82</v>
      </c>
      <c r="P4" s="274" t="s">
        <v>51</v>
      </c>
      <c r="Q4" s="275" t="s">
        <v>46</v>
      </c>
      <c r="R4" s="276" t="s">
        <v>83</v>
      </c>
      <c r="S4" s="276" t="s">
        <v>84</v>
      </c>
      <c r="T4" s="276" t="s">
        <v>85</v>
      </c>
      <c r="U4" s="1"/>
      <c r="V4" s="263"/>
      <c r="W4" s="1"/>
      <c r="X4" s="264"/>
      <c r="Y4" s="272"/>
      <c r="Z4" s="273" t="s">
        <v>82</v>
      </c>
      <c r="AA4" s="274" t="s">
        <v>51</v>
      </c>
      <c r="AB4" s="275" t="s">
        <v>46</v>
      </c>
      <c r="AC4" s="276" t="s">
        <v>83</v>
      </c>
      <c r="AD4" s="276" t="s">
        <v>84</v>
      </c>
      <c r="AE4" s="276" t="s">
        <v>85</v>
      </c>
      <c r="AF4" s="1"/>
      <c r="AG4" s="264"/>
      <c r="AH4" s="1"/>
      <c r="AI4" s="277"/>
      <c r="AJ4" s="1"/>
      <c r="AK4" s="265"/>
      <c r="AL4" s="272"/>
      <c r="AM4" s="273" t="s">
        <v>82</v>
      </c>
      <c r="AN4" s="274" t="s">
        <v>51</v>
      </c>
      <c r="AO4" s="275" t="s">
        <v>46</v>
      </c>
      <c r="AP4" s="276" t="s">
        <v>83</v>
      </c>
      <c r="AQ4" s="276" t="s">
        <v>84</v>
      </c>
      <c r="AR4" s="276" t="s">
        <v>85</v>
      </c>
      <c r="AS4" s="276"/>
      <c r="AT4" s="278" t="s">
        <v>86</v>
      </c>
      <c r="AU4" s="279" t="s">
        <v>87</v>
      </c>
      <c r="AV4" s="279" t="s">
        <v>88</v>
      </c>
      <c r="AW4" s="279" t="s">
        <v>89</v>
      </c>
      <c r="AX4" s="276"/>
      <c r="AY4" s="280" t="s">
        <v>90</v>
      </c>
      <c r="AZ4" s="1"/>
      <c r="BA4" s="265"/>
      <c r="BB4" s="1"/>
    </row>
    <row r="5" spans="1:54" x14ac:dyDescent="0.25">
      <c r="A5" s="1"/>
      <c r="B5" s="262"/>
      <c r="C5" s="281" t="s">
        <v>40</v>
      </c>
      <c r="D5" s="282">
        <v>6</v>
      </c>
      <c r="E5" s="283">
        <v>74</v>
      </c>
      <c r="F5" s="284">
        <v>2.6</v>
      </c>
      <c r="G5" s="284"/>
      <c r="H5" s="284"/>
      <c r="I5" s="284"/>
      <c r="J5" s="1"/>
      <c r="K5" s="262"/>
      <c r="L5" s="1"/>
      <c r="M5" s="263"/>
      <c r="N5" s="281" t="s">
        <v>40</v>
      </c>
      <c r="O5" s="282">
        <v>21.5</v>
      </c>
      <c r="P5" s="283">
        <v>0</v>
      </c>
      <c r="Q5" s="284">
        <v>3</v>
      </c>
      <c r="R5" s="284">
        <v>1.1000000000000001</v>
      </c>
      <c r="S5" s="284">
        <v>1.3</v>
      </c>
      <c r="T5" s="284"/>
      <c r="U5" s="1"/>
      <c r="V5" s="263"/>
      <c r="W5" s="1"/>
      <c r="X5" s="264"/>
      <c r="Y5" s="281" t="s">
        <v>40</v>
      </c>
      <c r="Z5" s="282">
        <v>0</v>
      </c>
      <c r="AA5" s="283">
        <v>0</v>
      </c>
      <c r="AB5" s="284">
        <v>92.3</v>
      </c>
      <c r="AC5" s="284">
        <v>13.8</v>
      </c>
      <c r="AD5" s="284">
        <v>69.7</v>
      </c>
      <c r="AE5" s="284">
        <v>8.8000000000000007</v>
      </c>
      <c r="AF5" s="1"/>
      <c r="AG5" s="264"/>
      <c r="AH5" s="1"/>
      <c r="AI5" s="285"/>
      <c r="AJ5" s="1"/>
      <c r="AK5" s="265"/>
      <c r="AL5" s="281" t="s">
        <v>40</v>
      </c>
      <c r="AM5" s="282">
        <v>77</v>
      </c>
      <c r="AN5" s="283">
        <v>10</v>
      </c>
      <c r="AO5" s="284">
        <v>6.3</v>
      </c>
      <c r="AP5" s="284">
        <v>3.5</v>
      </c>
      <c r="AQ5" s="284">
        <v>1.2</v>
      </c>
      <c r="AR5" s="284">
        <v>1.6</v>
      </c>
      <c r="AS5" s="267"/>
      <c r="AT5" s="286">
        <v>22.7</v>
      </c>
      <c r="AU5" s="286">
        <v>10.5</v>
      </c>
      <c r="AV5" s="286">
        <v>5.9</v>
      </c>
      <c r="AW5" s="286">
        <v>6.3</v>
      </c>
      <c r="AX5" s="267"/>
      <c r="AY5" s="287">
        <v>18.8</v>
      </c>
      <c r="AZ5" s="1"/>
      <c r="BA5" s="265"/>
      <c r="BB5" s="1"/>
    </row>
    <row r="6" spans="1:54" ht="5.0999999999999996" customHeight="1" x14ac:dyDescent="0.25">
      <c r="A6" s="1"/>
      <c r="B6" s="262"/>
      <c r="C6" s="1"/>
      <c r="D6" s="288"/>
      <c r="E6" s="289"/>
      <c r="F6" s="290"/>
      <c r="G6" s="281"/>
      <c r="H6" s="290"/>
      <c r="I6" s="290"/>
      <c r="J6" s="1"/>
      <c r="K6" s="262"/>
      <c r="L6" s="1"/>
      <c r="M6" s="263"/>
      <c r="N6" s="1"/>
      <c r="O6" s="288"/>
      <c r="P6" s="289"/>
      <c r="Q6" s="290"/>
      <c r="R6" s="281"/>
      <c r="S6" s="290"/>
      <c r="T6" s="290"/>
      <c r="U6" s="1"/>
      <c r="V6" s="263"/>
      <c r="W6" s="1"/>
      <c r="X6" s="264"/>
      <c r="Y6" s="1"/>
      <c r="Z6" s="288"/>
      <c r="AA6" s="289"/>
      <c r="AB6" s="290"/>
      <c r="AC6" s="281"/>
      <c r="AD6" s="290"/>
      <c r="AE6" s="290"/>
      <c r="AF6" s="1"/>
      <c r="AG6" s="264"/>
      <c r="AH6" s="1"/>
      <c r="AI6" s="285"/>
      <c r="AJ6" s="1"/>
      <c r="AK6" s="265"/>
      <c r="AL6" s="1"/>
      <c r="AM6" s="288"/>
      <c r="AN6" s="288"/>
      <c r="AO6" s="288"/>
      <c r="AP6" s="288"/>
      <c r="AQ6" s="288"/>
      <c r="AR6" s="288"/>
      <c r="AS6" s="267"/>
      <c r="AT6" s="288"/>
      <c r="AU6" s="289"/>
      <c r="AV6" s="290"/>
      <c r="AW6" s="281"/>
      <c r="AX6" s="267"/>
      <c r="AY6" s="290"/>
      <c r="AZ6" s="1"/>
      <c r="BA6" s="265"/>
      <c r="BB6" s="1"/>
    </row>
    <row r="7" spans="1:54" x14ac:dyDescent="0.25">
      <c r="A7" s="1"/>
      <c r="B7" s="262"/>
      <c r="C7" s="291">
        <v>10</v>
      </c>
      <c r="D7" s="292">
        <f>D5/100*C7</f>
        <v>0.6</v>
      </c>
      <c r="E7" s="293">
        <f>E5/100*C7</f>
        <v>7.4</v>
      </c>
      <c r="F7" s="294">
        <f>F5/100*C7</f>
        <v>0.26</v>
      </c>
      <c r="G7" s="295">
        <f>G5/100*C7</f>
        <v>0</v>
      </c>
      <c r="H7" s="295">
        <f>H5/100*C7</f>
        <v>0</v>
      </c>
      <c r="I7" s="295">
        <f>I5/100*C7</f>
        <v>0</v>
      </c>
      <c r="J7" s="1"/>
      <c r="K7" s="262"/>
      <c r="L7" s="1"/>
      <c r="M7" s="263"/>
      <c r="N7" s="291">
        <v>10</v>
      </c>
      <c r="O7" s="292">
        <f>O5/100*N7</f>
        <v>2.15</v>
      </c>
      <c r="P7" s="293">
        <f>P5/100*N7</f>
        <v>0</v>
      </c>
      <c r="Q7" s="294">
        <f>Q5/100*N7</f>
        <v>0.3</v>
      </c>
      <c r="R7" s="295">
        <f>R5/100*N7</f>
        <v>0.11000000000000001</v>
      </c>
      <c r="S7" s="295">
        <f>S5/100*N7</f>
        <v>0.13</v>
      </c>
      <c r="T7" s="295">
        <f>T5/100*N7</f>
        <v>0</v>
      </c>
      <c r="U7" s="1"/>
      <c r="V7" s="263"/>
      <c r="W7" s="1"/>
      <c r="X7" s="264"/>
      <c r="Y7" s="291">
        <v>10</v>
      </c>
      <c r="Z7" s="292">
        <f>Z5/100*Y7</f>
        <v>0</v>
      </c>
      <c r="AA7" s="293">
        <f>AA5/100*Y7</f>
        <v>0</v>
      </c>
      <c r="AB7" s="294">
        <f>AB5/100*Y7</f>
        <v>9.2299999999999986</v>
      </c>
      <c r="AC7" s="295">
        <f>AC5/100*Y7</f>
        <v>1.3800000000000001</v>
      </c>
      <c r="AD7" s="295">
        <f>AD5/100*Y7</f>
        <v>6.9700000000000006</v>
      </c>
      <c r="AE7" s="295">
        <f>AE5/100*Y7</f>
        <v>0.88000000000000012</v>
      </c>
      <c r="AF7" s="1"/>
      <c r="AG7" s="264"/>
      <c r="AH7" s="1"/>
      <c r="AI7" s="296"/>
      <c r="AJ7" s="1"/>
      <c r="AK7" s="265"/>
      <c r="AL7" s="291">
        <v>10</v>
      </c>
      <c r="AM7" s="292">
        <f>AM5/100*AL7</f>
        <v>7.7</v>
      </c>
      <c r="AN7" s="293">
        <f>AN5/100*AL7</f>
        <v>1</v>
      </c>
      <c r="AO7" s="294">
        <f>AO5/100*AL7</f>
        <v>0.63</v>
      </c>
      <c r="AP7" s="295">
        <f>AP5/100*AL7</f>
        <v>0.35000000000000003</v>
      </c>
      <c r="AQ7" s="295">
        <f>AQ5/100*AL7</f>
        <v>0.12</v>
      </c>
      <c r="AR7" s="295">
        <f>AR5/100*AL7</f>
        <v>0.16</v>
      </c>
      <c r="AS7" s="276"/>
      <c r="AT7" s="297">
        <f>AT5/100*AL7</f>
        <v>2.2699999999999996</v>
      </c>
      <c r="AU7" s="298">
        <f>AU5/100*AL7</f>
        <v>1.05</v>
      </c>
      <c r="AV7" s="298">
        <f>AV5/100*AL7</f>
        <v>0.59000000000000008</v>
      </c>
      <c r="AW7" s="298">
        <f>AW5/100*AL7</f>
        <v>0.63</v>
      </c>
      <c r="AX7" s="276"/>
      <c r="AY7" s="299">
        <f>AY5/100*AL7</f>
        <v>1.88</v>
      </c>
      <c r="AZ7" s="1"/>
      <c r="BA7" s="265"/>
      <c r="BB7" s="1"/>
    </row>
    <row r="8" spans="1:54" ht="5.0999999999999996" customHeight="1" x14ac:dyDescent="0.25">
      <c r="A8" s="1"/>
      <c r="B8" s="262"/>
      <c r="C8" s="300"/>
      <c r="D8" s="301"/>
      <c r="E8" s="302"/>
      <c r="F8" s="303"/>
      <c r="G8" s="304"/>
      <c r="H8" s="304"/>
      <c r="I8" s="304"/>
      <c r="J8" s="1"/>
      <c r="K8" s="262"/>
      <c r="L8" s="1"/>
      <c r="M8" s="263"/>
      <c r="N8" s="300"/>
      <c r="O8" s="301"/>
      <c r="P8" s="302"/>
      <c r="Q8" s="303"/>
      <c r="R8" s="304"/>
      <c r="S8" s="304"/>
      <c r="T8" s="304"/>
      <c r="U8" s="1"/>
      <c r="V8" s="263"/>
      <c r="W8" s="1"/>
      <c r="X8" s="264"/>
      <c r="Y8" s="300"/>
      <c r="Z8" s="301"/>
      <c r="AA8" s="302"/>
      <c r="AB8" s="303"/>
      <c r="AC8" s="304"/>
      <c r="AD8" s="304"/>
      <c r="AE8" s="304"/>
      <c r="AF8" s="1"/>
      <c r="AG8" s="264"/>
      <c r="AH8" s="1"/>
      <c r="AI8" s="296"/>
      <c r="AJ8" s="1"/>
      <c r="AK8" s="265"/>
      <c r="AL8" s="300"/>
      <c r="AM8" s="301"/>
      <c r="AN8" s="301"/>
      <c r="AO8" s="301"/>
      <c r="AP8" s="301"/>
      <c r="AQ8" s="301"/>
      <c r="AR8" s="301"/>
      <c r="AS8" s="301"/>
      <c r="AT8" s="301"/>
      <c r="AU8" s="302"/>
      <c r="AV8" s="303"/>
      <c r="AW8" s="304"/>
      <c r="AX8" s="301"/>
      <c r="AY8" s="304"/>
      <c r="AZ8" s="304"/>
      <c r="BA8" s="265"/>
      <c r="BB8" s="1"/>
    </row>
    <row r="9" spans="1:54" x14ac:dyDescent="0.25">
      <c r="A9" s="1"/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1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1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1"/>
      <c r="AI9" s="305"/>
      <c r="AJ9" s="1"/>
      <c r="AK9" s="265"/>
      <c r="AL9" s="265"/>
      <c r="AM9" s="265"/>
      <c r="AN9" s="265"/>
      <c r="AO9" s="265"/>
      <c r="AP9" s="265"/>
      <c r="AQ9" s="265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1"/>
    </row>
    <row r="10" spans="1:54" x14ac:dyDescent="0.25">
      <c r="A10" s="1"/>
      <c r="B10" s="262"/>
      <c r="C10" s="266" t="s">
        <v>91</v>
      </c>
      <c r="D10" s="267"/>
      <c r="E10" s="267"/>
      <c r="F10" s="267"/>
      <c r="G10" s="267"/>
      <c r="H10" s="267"/>
      <c r="I10" s="267"/>
      <c r="J10" s="267"/>
      <c r="K10" s="262"/>
      <c r="L10" s="267"/>
      <c r="M10" s="268"/>
      <c r="N10" s="266" t="s">
        <v>92</v>
      </c>
      <c r="O10" s="267"/>
      <c r="P10" s="267"/>
      <c r="Q10" s="267"/>
      <c r="R10" s="267"/>
      <c r="S10" s="267"/>
      <c r="T10" s="267"/>
      <c r="U10" s="267"/>
      <c r="V10" s="268"/>
      <c r="W10" s="267"/>
      <c r="X10" s="269"/>
      <c r="Y10" s="266" t="s">
        <v>93</v>
      </c>
      <c r="Z10" s="267"/>
      <c r="AA10" s="267"/>
      <c r="AB10" s="267"/>
      <c r="AC10" s="267"/>
      <c r="AD10" s="267"/>
      <c r="AE10" s="267"/>
      <c r="AF10" s="267"/>
      <c r="AG10" s="269"/>
      <c r="AH10" s="267"/>
      <c r="AI10" s="306"/>
      <c r="AJ10" s="267"/>
      <c r="AK10" s="271"/>
      <c r="AL10" s="266" t="s">
        <v>94</v>
      </c>
      <c r="AM10" s="267"/>
      <c r="AN10" s="267"/>
      <c r="AO10" s="267"/>
      <c r="AP10" s="267"/>
      <c r="AQ10" s="267"/>
      <c r="AR10" s="267"/>
      <c r="AS10" s="267"/>
      <c r="AT10" s="267"/>
      <c r="AU10" s="267"/>
      <c r="AV10" s="267"/>
      <c r="AW10" s="1"/>
      <c r="AX10" s="267"/>
      <c r="AY10" s="1"/>
      <c r="AZ10" s="1"/>
      <c r="BA10" s="271"/>
      <c r="BB10" s="267"/>
    </row>
    <row r="11" spans="1:54" x14ac:dyDescent="0.25">
      <c r="A11" s="1"/>
      <c r="B11" s="262"/>
      <c r="C11" s="272"/>
      <c r="D11" s="273" t="s">
        <v>82</v>
      </c>
      <c r="E11" s="274" t="s">
        <v>51</v>
      </c>
      <c r="F11" s="275" t="s">
        <v>46</v>
      </c>
      <c r="G11" s="276" t="s">
        <v>83</v>
      </c>
      <c r="H11" s="276" t="s">
        <v>84</v>
      </c>
      <c r="I11" s="276" t="s">
        <v>85</v>
      </c>
      <c r="J11" s="1"/>
      <c r="K11" s="262"/>
      <c r="L11" s="1"/>
      <c r="M11" s="263"/>
      <c r="N11" s="272"/>
      <c r="O11" s="273" t="s">
        <v>82</v>
      </c>
      <c r="P11" s="274" t="s">
        <v>51</v>
      </c>
      <c r="Q11" s="275" t="s">
        <v>46</v>
      </c>
      <c r="R11" s="276" t="s">
        <v>83</v>
      </c>
      <c r="S11" s="276" t="s">
        <v>84</v>
      </c>
      <c r="T11" s="276" t="s">
        <v>85</v>
      </c>
      <c r="U11" s="1"/>
      <c r="V11" s="263"/>
      <c r="W11" s="1"/>
      <c r="X11" s="264"/>
      <c r="Y11" s="272"/>
      <c r="Z11" s="273" t="s">
        <v>82</v>
      </c>
      <c r="AA11" s="274" t="s">
        <v>51</v>
      </c>
      <c r="AB11" s="275" t="s">
        <v>46</v>
      </c>
      <c r="AC11" s="276" t="s">
        <v>83</v>
      </c>
      <c r="AD11" s="276" t="s">
        <v>84</v>
      </c>
      <c r="AE11" s="276" t="s">
        <v>85</v>
      </c>
      <c r="AF11" s="1"/>
      <c r="AG11" s="264"/>
      <c r="AH11" s="1"/>
      <c r="AI11" s="307"/>
      <c r="AJ11" s="1"/>
      <c r="AK11" s="265"/>
      <c r="AL11" s="272"/>
      <c r="AM11" s="273" t="s">
        <v>82</v>
      </c>
      <c r="AN11" s="274" t="s">
        <v>51</v>
      </c>
      <c r="AO11" s="275" t="s">
        <v>46</v>
      </c>
      <c r="AP11" s="276" t="s">
        <v>83</v>
      </c>
      <c r="AQ11" s="276" t="s">
        <v>84</v>
      </c>
      <c r="AR11" s="276" t="s">
        <v>85</v>
      </c>
      <c r="AS11" s="276"/>
      <c r="AT11" s="278" t="s">
        <v>86</v>
      </c>
      <c r="AU11" s="279" t="s">
        <v>87</v>
      </c>
      <c r="AV11" s="279" t="s">
        <v>88</v>
      </c>
      <c r="AW11" s="279" t="s">
        <v>89</v>
      </c>
      <c r="AX11" s="276"/>
      <c r="AY11" s="280" t="s">
        <v>90</v>
      </c>
      <c r="AZ11" s="1"/>
      <c r="BA11" s="265"/>
      <c r="BB11" s="1"/>
    </row>
    <row r="12" spans="1:54" x14ac:dyDescent="0.25">
      <c r="A12" s="1"/>
      <c r="B12" s="262"/>
      <c r="C12" s="281" t="s">
        <v>40</v>
      </c>
      <c r="D12" s="282">
        <v>10.8</v>
      </c>
      <c r="E12" s="283">
        <v>76.3</v>
      </c>
      <c r="F12" s="284">
        <v>1.63</v>
      </c>
      <c r="G12" s="284">
        <v>0.4</v>
      </c>
      <c r="H12" s="284"/>
      <c r="I12" s="284"/>
      <c r="J12" s="1"/>
      <c r="K12" s="262"/>
      <c r="L12" s="1"/>
      <c r="M12" s="263"/>
      <c r="N12" s="281" t="s">
        <v>40</v>
      </c>
      <c r="O12" s="282">
        <v>31.5</v>
      </c>
      <c r="P12" s="283">
        <v>0</v>
      </c>
      <c r="Q12" s="284">
        <v>3.2</v>
      </c>
      <c r="R12" s="284">
        <v>1.1000000000000001</v>
      </c>
      <c r="S12" s="284">
        <v>1.3</v>
      </c>
      <c r="T12" s="284"/>
      <c r="U12" s="1"/>
      <c r="V12" s="263"/>
      <c r="W12" s="1"/>
      <c r="X12" s="264"/>
      <c r="Y12" s="281" t="s">
        <v>40</v>
      </c>
      <c r="Z12" s="282">
        <v>0</v>
      </c>
      <c r="AA12" s="283">
        <v>0</v>
      </c>
      <c r="AB12" s="284">
        <v>92.3</v>
      </c>
      <c r="AC12" s="284">
        <v>86.1</v>
      </c>
      <c r="AD12" s="284">
        <v>5.4</v>
      </c>
      <c r="AE12" s="284">
        <v>1.5</v>
      </c>
      <c r="AF12" s="1"/>
      <c r="AG12" s="264"/>
      <c r="AH12" s="1"/>
      <c r="AI12" s="308"/>
      <c r="AJ12" s="1"/>
      <c r="AK12" s="265"/>
      <c r="AL12" s="281" t="s">
        <v>40</v>
      </c>
      <c r="AM12" s="282">
        <v>84</v>
      </c>
      <c r="AN12" s="283">
        <v>5</v>
      </c>
      <c r="AO12" s="284">
        <v>0</v>
      </c>
      <c r="AP12" s="284">
        <v>0</v>
      </c>
      <c r="AQ12" s="284">
        <v>0</v>
      </c>
      <c r="AR12" s="284">
        <v>0</v>
      </c>
      <c r="AS12" s="267"/>
      <c r="AT12" s="286">
        <v>17.7</v>
      </c>
      <c r="AU12" s="286">
        <v>7.4</v>
      </c>
      <c r="AV12" s="286">
        <v>5.8</v>
      </c>
      <c r="AW12" s="286">
        <v>4.5</v>
      </c>
      <c r="AX12" s="267"/>
      <c r="AY12" s="287">
        <v>11.8</v>
      </c>
      <c r="AZ12" s="1"/>
      <c r="BA12" s="265"/>
      <c r="BB12" s="1"/>
    </row>
    <row r="13" spans="1:54" ht="5.0999999999999996" customHeight="1" x14ac:dyDescent="0.25">
      <c r="A13" s="1"/>
      <c r="B13" s="262"/>
      <c r="C13" s="1"/>
      <c r="D13" s="288"/>
      <c r="E13" s="289"/>
      <c r="F13" s="290"/>
      <c r="G13" s="281"/>
      <c r="H13" s="290"/>
      <c r="I13" s="290"/>
      <c r="J13" s="1"/>
      <c r="K13" s="262"/>
      <c r="L13" s="1"/>
      <c r="M13" s="263"/>
      <c r="N13" s="1"/>
      <c r="O13" s="288"/>
      <c r="P13" s="289"/>
      <c r="Q13" s="290"/>
      <c r="R13" s="281"/>
      <c r="S13" s="290"/>
      <c r="T13" s="290"/>
      <c r="U13" s="1"/>
      <c r="V13" s="263"/>
      <c r="W13" s="1"/>
      <c r="X13" s="264"/>
      <c r="Y13" s="1"/>
      <c r="Z13" s="288"/>
      <c r="AA13" s="289"/>
      <c r="AB13" s="290"/>
      <c r="AC13" s="281"/>
      <c r="AD13" s="290"/>
      <c r="AE13" s="290"/>
      <c r="AF13" s="1"/>
      <c r="AG13" s="264"/>
      <c r="AH13" s="1"/>
      <c r="AI13" s="308"/>
      <c r="AJ13" s="1"/>
      <c r="AK13" s="265"/>
      <c r="AL13" s="1"/>
      <c r="AM13" s="288"/>
      <c r="AN13" s="288"/>
      <c r="AO13" s="288"/>
      <c r="AP13" s="288"/>
      <c r="AQ13" s="288"/>
      <c r="AR13" s="288"/>
      <c r="AS13" s="267"/>
      <c r="AT13" s="288"/>
      <c r="AU13" s="289"/>
      <c r="AV13" s="290"/>
      <c r="AW13" s="281"/>
      <c r="AX13" s="267"/>
      <c r="AY13" s="290"/>
      <c r="AZ13" s="1"/>
      <c r="BA13" s="265"/>
      <c r="BB13" s="1"/>
    </row>
    <row r="14" spans="1:54" x14ac:dyDescent="0.25">
      <c r="A14" s="1"/>
      <c r="B14" s="262"/>
      <c r="C14" s="291">
        <v>10</v>
      </c>
      <c r="D14" s="292">
        <f>D12/100*C14</f>
        <v>1.08</v>
      </c>
      <c r="E14" s="293">
        <f>E12/100*C14</f>
        <v>7.63</v>
      </c>
      <c r="F14" s="294">
        <f>F12/100*C14</f>
        <v>0.16299999999999998</v>
      </c>
      <c r="G14" s="295">
        <f>G12/100*C14</f>
        <v>0.04</v>
      </c>
      <c r="H14" s="295">
        <f>H12/100*C14</f>
        <v>0</v>
      </c>
      <c r="I14" s="295">
        <f>I12/100*C14</f>
        <v>0</v>
      </c>
      <c r="J14" s="1"/>
      <c r="K14" s="262"/>
      <c r="L14" s="1"/>
      <c r="M14" s="263"/>
      <c r="N14" s="291">
        <v>10</v>
      </c>
      <c r="O14" s="292">
        <f>O12/100*N14</f>
        <v>3.15</v>
      </c>
      <c r="P14" s="293">
        <f>P12/100*N14</f>
        <v>0</v>
      </c>
      <c r="Q14" s="294">
        <f>Q12/100*N14</f>
        <v>0.32</v>
      </c>
      <c r="R14" s="295">
        <f>R12/100*N14</f>
        <v>0.11000000000000001</v>
      </c>
      <c r="S14" s="295">
        <f>S12/100*N14</f>
        <v>0.13</v>
      </c>
      <c r="T14" s="295">
        <f>T12/100*N14</f>
        <v>0</v>
      </c>
      <c r="U14" s="1"/>
      <c r="V14" s="263"/>
      <c r="W14" s="1"/>
      <c r="X14" s="264"/>
      <c r="Y14" s="291">
        <v>10</v>
      </c>
      <c r="Z14" s="292">
        <f>Z12/100*Y14</f>
        <v>0</v>
      </c>
      <c r="AA14" s="293">
        <f>AA12/100*Y14</f>
        <v>0</v>
      </c>
      <c r="AB14" s="294">
        <f>AB12/100*Y14</f>
        <v>9.2299999999999986</v>
      </c>
      <c r="AC14" s="295">
        <f>AC12/100*Y14</f>
        <v>8.61</v>
      </c>
      <c r="AD14" s="295">
        <f>AD12/100*Y14</f>
        <v>0.54</v>
      </c>
      <c r="AE14" s="295">
        <f>AE12/100*Y14</f>
        <v>0.15</v>
      </c>
      <c r="AF14" s="1"/>
      <c r="AG14" s="264"/>
      <c r="AH14" s="1"/>
      <c r="AI14" s="308"/>
      <c r="AJ14" s="1"/>
      <c r="AK14" s="265"/>
      <c r="AL14" s="291">
        <v>10</v>
      </c>
      <c r="AM14" s="292">
        <f>AM12/100*AL14</f>
        <v>8.4</v>
      </c>
      <c r="AN14" s="293">
        <f>AN12/100*AL14</f>
        <v>0.5</v>
      </c>
      <c r="AO14" s="294">
        <f>AO12/100*AL14</f>
        <v>0</v>
      </c>
      <c r="AP14" s="295">
        <f>AP12/100*AL14</f>
        <v>0</v>
      </c>
      <c r="AQ14" s="295">
        <f>AQ12/100*AL14</f>
        <v>0</v>
      </c>
      <c r="AR14" s="295">
        <f>AR12/100*AL14</f>
        <v>0</v>
      </c>
      <c r="AS14" s="276"/>
      <c r="AT14" s="297">
        <f>AT12/100*AL14</f>
        <v>1.77</v>
      </c>
      <c r="AU14" s="298">
        <f>AU12/100*AL14</f>
        <v>0.7400000000000001</v>
      </c>
      <c r="AV14" s="298">
        <f>AV12/100*AL14</f>
        <v>0.57999999999999996</v>
      </c>
      <c r="AW14" s="298">
        <f>AW12/100*AL14</f>
        <v>0.44999999999999996</v>
      </c>
      <c r="AX14" s="276"/>
      <c r="AY14" s="299">
        <f>AY12/100*AL14</f>
        <v>1.1800000000000002</v>
      </c>
      <c r="AZ14" s="1"/>
      <c r="BA14" s="265"/>
      <c r="BB14" s="1"/>
    </row>
    <row r="15" spans="1:54" ht="5.0999999999999996" customHeight="1" x14ac:dyDescent="0.25">
      <c r="A15" s="1"/>
      <c r="B15" s="262"/>
      <c r="C15" s="266"/>
      <c r="D15" s="266"/>
      <c r="E15" s="266"/>
      <c r="F15" s="266"/>
      <c r="G15" s="266"/>
      <c r="H15" s="266"/>
      <c r="I15" s="266"/>
      <c r="J15" s="1"/>
      <c r="K15" s="262"/>
      <c r="L15" s="1"/>
      <c r="M15" s="263"/>
      <c r="N15" s="266"/>
      <c r="O15" s="266"/>
      <c r="P15" s="266"/>
      <c r="Q15" s="266"/>
      <c r="R15" s="266"/>
      <c r="S15" s="266"/>
      <c r="T15" s="266"/>
      <c r="U15" s="1"/>
      <c r="V15" s="263"/>
      <c r="W15" s="1"/>
      <c r="X15" s="264"/>
      <c r="Y15" s="266"/>
      <c r="Z15" s="266"/>
      <c r="AA15" s="266"/>
      <c r="AB15" s="266"/>
      <c r="AC15" s="266"/>
      <c r="AD15" s="266"/>
      <c r="AE15" s="266"/>
      <c r="AF15" s="1"/>
      <c r="AG15" s="264"/>
      <c r="AH15" s="1"/>
      <c r="AI15" s="309"/>
      <c r="AJ15" s="1"/>
      <c r="AK15" s="265"/>
      <c r="AL15" s="300"/>
      <c r="AM15" s="301"/>
      <c r="AN15" s="301"/>
      <c r="AO15" s="301"/>
      <c r="AP15" s="301"/>
      <c r="AQ15" s="301"/>
      <c r="AR15" s="301"/>
      <c r="AS15" s="301"/>
      <c r="AT15" s="301"/>
      <c r="AU15" s="302"/>
      <c r="AV15" s="303"/>
      <c r="AW15" s="304"/>
      <c r="AX15" s="301"/>
      <c r="AY15" s="304"/>
      <c r="AZ15" s="304"/>
      <c r="BA15" s="265"/>
      <c r="BB15" s="1"/>
    </row>
    <row r="16" spans="1:54" ht="15" customHeight="1" x14ac:dyDescent="0.25">
      <c r="A16" s="1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1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1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1"/>
      <c r="AI16" s="309"/>
      <c r="AJ16" s="1"/>
      <c r="AK16" s="265"/>
      <c r="AL16" s="265"/>
      <c r="AM16" s="265"/>
      <c r="AN16" s="265"/>
      <c r="AO16" s="265"/>
      <c r="AP16" s="265"/>
      <c r="AQ16" s="265"/>
      <c r="AR16" s="265"/>
      <c r="AS16" s="265"/>
      <c r="AT16" s="265"/>
      <c r="AU16" s="265"/>
      <c r="AV16" s="265"/>
      <c r="AW16" s="265"/>
      <c r="AX16" s="265"/>
      <c r="AY16" s="265"/>
      <c r="AZ16" s="265"/>
      <c r="BA16" s="265"/>
      <c r="BB16" s="1"/>
    </row>
    <row r="17" spans="1:54" ht="12.95" customHeight="1" x14ac:dyDescent="0.25">
      <c r="A17" s="1"/>
      <c r="B17" s="262"/>
      <c r="C17" s="266" t="s">
        <v>95</v>
      </c>
      <c r="D17" s="267"/>
      <c r="E17" s="267"/>
      <c r="F17" s="267"/>
      <c r="G17" s="267"/>
      <c r="H17" s="267"/>
      <c r="I17" s="267"/>
      <c r="J17" s="267"/>
      <c r="K17" s="262"/>
      <c r="L17" s="267"/>
      <c r="M17" s="268"/>
      <c r="N17" s="266" t="s">
        <v>96</v>
      </c>
      <c r="O17" s="267"/>
      <c r="P17" s="267"/>
      <c r="Q17" s="267"/>
      <c r="R17" s="267"/>
      <c r="S17" s="267"/>
      <c r="T17" s="267"/>
      <c r="U17" s="267"/>
      <c r="V17" s="268"/>
      <c r="W17" s="267"/>
      <c r="X17" s="269"/>
      <c r="Y17" s="266" t="s">
        <v>97</v>
      </c>
      <c r="Z17" s="267"/>
      <c r="AA17" s="267"/>
      <c r="AB17" s="267"/>
      <c r="AC17" s="267"/>
      <c r="AD17" s="267"/>
      <c r="AE17" s="267"/>
      <c r="AF17" s="267"/>
      <c r="AG17" s="269"/>
      <c r="AH17" s="267"/>
      <c r="AJ17" s="267"/>
      <c r="AK17" s="271"/>
      <c r="AL17" s="266" t="s">
        <v>98</v>
      </c>
      <c r="AM17" s="267"/>
      <c r="AN17" s="267"/>
      <c r="AO17" s="267"/>
      <c r="AP17" s="267"/>
      <c r="AQ17" s="267"/>
      <c r="AR17" s="267"/>
      <c r="AS17" s="267"/>
      <c r="AT17" s="267"/>
      <c r="AU17" s="267"/>
      <c r="AV17" s="267"/>
      <c r="AW17" s="1"/>
      <c r="AX17" s="267"/>
      <c r="AY17" s="1"/>
      <c r="AZ17" s="1"/>
      <c r="BA17" s="271"/>
      <c r="BB17" s="267"/>
    </row>
    <row r="18" spans="1:54" x14ac:dyDescent="0.25">
      <c r="A18" s="1"/>
      <c r="B18" s="262"/>
      <c r="C18" s="272"/>
      <c r="D18" s="273" t="s">
        <v>82</v>
      </c>
      <c r="E18" s="274" t="s">
        <v>51</v>
      </c>
      <c r="F18" s="275" t="s">
        <v>46</v>
      </c>
      <c r="G18" s="276" t="s">
        <v>83</v>
      </c>
      <c r="H18" s="276" t="s">
        <v>84</v>
      </c>
      <c r="I18" s="276" t="s">
        <v>85</v>
      </c>
      <c r="J18" s="1"/>
      <c r="K18" s="262"/>
      <c r="L18" s="1"/>
      <c r="M18" s="263"/>
      <c r="N18" s="272"/>
      <c r="O18" s="273" t="s">
        <v>82</v>
      </c>
      <c r="P18" s="274" t="s">
        <v>51</v>
      </c>
      <c r="Q18" s="275" t="s">
        <v>46</v>
      </c>
      <c r="R18" s="276" t="s">
        <v>83</v>
      </c>
      <c r="S18" s="276" t="s">
        <v>84</v>
      </c>
      <c r="T18" s="276" t="s">
        <v>85</v>
      </c>
      <c r="U18" s="1"/>
      <c r="V18" s="263"/>
      <c r="W18" s="1"/>
      <c r="X18" s="264"/>
      <c r="Y18" s="272"/>
      <c r="Z18" s="273" t="s">
        <v>82</v>
      </c>
      <c r="AA18" s="274" t="s">
        <v>51</v>
      </c>
      <c r="AB18" s="275" t="s">
        <v>46</v>
      </c>
      <c r="AC18" s="276" t="s">
        <v>83</v>
      </c>
      <c r="AD18" s="276" t="s">
        <v>84</v>
      </c>
      <c r="AE18" s="276" t="s">
        <v>85</v>
      </c>
      <c r="AF18" s="1"/>
      <c r="AG18" s="264"/>
      <c r="AH18" s="1"/>
      <c r="AI18" s="310"/>
      <c r="AJ18" s="1"/>
      <c r="AK18" s="265"/>
      <c r="AL18" s="272"/>
      <c r="AM18" s="273" t="s">
        <v>82</v>
      </c>
      <c r="AN18" s="274" t="s">
        <v>51</v>
      </c>
      <c r="AO18" s="275" t="s">
        <v>46</v>
      </c>
      <c r="AP18" s="276" t="s">
        <v>83</v>
      </c>
      <c r="AQ18" s="276" t="s">
        <v>84</v>
      </c>
      <c r="AR18" s="276" t="s">
        <v>85</v>
      </c>
      <c r="AS18" s="276"/>
      <c r="AT18" s="278" t="s">
        <v>86</v>
      </c>
      <c r="AU18" s="279" t="s">
        <v>87</v>
      </c>
      <c r="AV18" s="279" t="s">
        <v>88</v>
      </c>
      <c r="AW18" s="279" t="s">
        <v>89</v>
      </c>
      <c r="AX18" s="276"/>
      <c r="AY18" s="280" t="s">
        <v>90</v>
      </c>
      <c r="AZ18" s="1"/>
      <c r="BA18" s="265"/>
      <c r="BB18" s="1"/>
    </row>
    <row r="19" spans="1:54" x14ac:dyDescent="0.25">
      <c r="A19" s="1"/>
      <c r="B19" s="262"/>
      <c r="C19" s="281" t="s">
        <v>40</v>
      </c>
      <c r="D19" s="282">
        <v>14.9</v>
      </c>
      <c r="E19" s="283">
        <v>67</v>
      </c>
      <c r="F19" s="284">
        <v>7</v>
      </c>
      <c r="G19" s="284">
        <v>0</v>
      </c>
      <c r="H19" s="284">
        <v>0</v>
      </c>
      <c r="I19" s="284">
        <v>0</v>
      </c>
      <c r="J19" s="1"/>
      <c r="K19" s="262"/>
      <c r="L19" s="1"/>
      <c r="M19" s="263"/>
      <c r="N19" s="281" t="s">
        <v>40</v>
      </c>
      <c r="O19" s="282">
        <v>21.7</v>
      </c>
      <c r="P19" s="283">
        <v>0</v>
      </c>
      <c r="Q19" s="284">
        <v>4.5</v>
      </c>
      <c r="R19" s="284">
        <v>2</v>
      </c>
      <c r="S19" s="284">
        <v>1.9</v>
      </c>
      <c r="T19" s="284">
        <v>0.2</v>
      </c>
      <c r="U19" s="1"/>
      <c r="V19" s="263"/>
      <c r="W19" s="1"/>
      <c r="X19" s="264"/>
      <c r="Y19" s="281" t="s">
        <v>40</v>
      </c>
      <c r="Z19" s="282">
        <v>14.5</v>
      </c>
      <c r="AA19" s="283">
        <v>15.1</v>
      </c>
      <c r="AB19" s="284">
        <v>63.5</v>
      </c>
      <c r="AC19" s="284">
        <v>15.3</v>
      </c>
      <c r="AD19" s="284">
        <v>27.4</v>
      </c>
      <c r="AE19" s="284">
        <v>21</v>
      </c>
      <c r="AF19" s="1"/>
      <c r="AG19" s="264"/>
      <c r="AH19" s="1"/>
      <c r="AI19" s="277"/>
      <c r="AJ19" s="1"/>
      <c r="AK19" s="265"/>
      <c r="AL19" s="281" t="s">
        <v>40</v>
      </c>
      <c r="AM19" s="282">
        <v>88</v>
      </c>
      <c r="AN19" s="283">
        <v>2</v>
      </c>
      <c r="AO19" s="284">
        <v>0.8</v>
      </c>
      <c r="AP19" s="284">
        <v>0.3</v>
      </c>
      <c r="AQ19" s="284">
        <v>0.3</v>
      </c>
      <c r="AR19" s="284">
        <v>0.2</v>
      </c>
      <c r="AS19" s="267"/>
      <c r="AT19" s="286">
        <v>22.9</v>
      </c>
      <c r="AU19" s="286">
        <v>10.7</v>
      </c>
      <c r="AV19" s="286">
        <v>6.8</v>
      </c>
      <c r="AW19" s="286">
        <v>5.4</v>
      </c>
      <c r="AX19" s="267"/>
      <c r="AY19" s="287">
        <v>17.5</v>
      </c>
      <c r="AZ19" s="1"/>
      <c r="BA19" s="265"/>
      <c r="BB19" s="1"/>
    </row>
    <row r="20" spans="1:54" ht="5.0999999999999996" customHeight="1" x14ac:dyDescent="0.25">
      <c r="A20" s="1"/>
      <c r="B20" s="262"/>
      <c r="C20" s="1"/>
      <c r="D20" s="288"/>
      <c r="E20" s="289"/>
      <c r="F20" s="290"/>
      <c r="G20" s="281"/>
      <c r="H20" s="290"/>
      <c r="I20" s="290"/>
      <c r="J20" s="1"/>
      <c r="K20" s="262"/>
      <c r="L20" s="1"/>
      <c r="M20" s="263"/>
      <c r="N20" s="1"/>
      <c r="O20" s="288"/>
      <c r="P20" s="289"/>
      <c r="Q20" s="290"/>
      <c r="R20" s="281"/>
      <c r="S20" s="290"/>
      <c r="T20" s="290"/>
      <c r="U20" s="1"/>
      <c r="V20" s="263"/>
      <c r="W20" s="1"/>
      <c r="X20" s="264"/>
      <c r="Y20" s="1"/>
      <c r="Z20" s="288"/>
      <c r="AA20" s="289"/>
      <c r="AB20" s="290"/>
      <c r="AC20" s="281"/>
      <c r="AD20" s="290"/>
      <c r="AE20" s="290"/>
      <c r="AF20" s="1"/>
      <c r="AG20" s="264"/>
      <c r="AH20" s="1"/>
      <c r="AI20" s="285"/>
      <c r="AJ20" s="1"/>
      <c r="AK20" s="265"/>
      <c r="AL20" s="1"/>
      <c r="AM20" s="288"/>
      <c r="AN20" s="288"/>
      <c r="AO20" s="288"/>
      <c r="AP20" s="288"/>
      <c r="AQ20" s="288"/>
      <c r="AR20" s="288"/>
      <c r="AS20" s="267"/>
      <c r="AT20" s="288"/>
      <c r="AU20" s="289"/>
      <c r="AV20" s="290"/>
      <c r="AW20" s="281"/>
      <c r="AX20" s="267"/>
      <c r="AY20" s="290"/>
      <c r="AZ20" s="1"/>
      <c r="BA20" s="265"/>
      <c r="BB20" s="1"/>
    </row>
    <row r="21" spans="1:54" x14ac:dyDescent="0.25">
      <c r="A21" s="1"/>
      <c r="B21" s="262"/>
      <c r="C21" s="291">
        <v>10</v>
      </c>
      <c r="D21" s="292">
        <f>D19/100*C21</f>
        <v>1.49</v>
      </c>
      <c r="E21" s="293">
        <f>E19/100*C21</f>
        <v>6.7</v>
      </c>
      <c r="F21" s="294">
        <f>F19/100*C21</f>
        <v>0.70000000000000007</v>
      </c>
      <c r="G21" s="295">
        <f>G19/100*C21</f>
        <v>0</v>
      </c>
      <c r="H21" s="295">
        <f>H19/100*C21</f>
        <v>0</v>
      </c>
      <c r="I21" s="295">
        <f>I19/100*C21</f>
        <v>0</v>
      </c>
      <c r="J21" s="1"/>
      <c r="K21" s="262"/>
      <c r="L21" s="1"/>
      <c r="M21" s="263"/>
      <c r="N21" s="291">
        <v>10</v>
      </c>
      <c r="O21" s="292">
        <f>O19/100*N21</f>
        <v>2.17</v>
      </c>
      <c r="P21" s="293">
        <f>P19/100*N21</f>
        <v>0</v>
      </c>
      <c r="Q21" s="294">
        <f>Q19/100*N21</f>
        <v>0.44999999999999996</v>
      </c>
      <c r="R21" s="295">
        <f>R19/100*N21</f>
        <v>0.2</v>
      </c>
      <c r="S21" s="295">
        <f>S19/100*N21</f>
        <v>0.19</v>
      </c>
      <c r="T21" s="295">
        <f>T19/100*N21</f>
        <v>0.02</v>
      </c>
      <c r="U21" s="1"/>
      <c r="V21" s="263"/>
      <c r="W21" s="1"/>
      <c r="X21" s="264"/>
      <c r="Y21" s="291">
        <v>10</v>
      </c>
      <c r="Z21" s="292">
        <f>Z19/100*Y21</f>
        <v>1.45</v>
      </c>
      <c r="AA21" s="293">
        <f>AA19/100*Y21</f>
        <v>1.51</v>
      </c>
      <c r="AB21" s="294">
        <f>AB19/100*Y21</f>
        <v>6.35</v>
      </c>
      <c r="AC21" s="295">
        <f>AC19/100*Y21</f>
        <v>1.53</v>
      </c>
      <c r="AD21" s="295">
        <f>AD19/100*Y21</f>
        <v>2.7399999999999998</v>
      </c>
      <c r="AE21" s="295">
        <f>AE19/100*Y21</f>
        <v>2.1</v>
      </c>
      <c r="AF21" s="1"/>
      <c r="AG21" s="264"/>
      <c r="AH21" s="1"/>
      <c r="AI21" s="296"/>
      <c r="AJ21" s="1"/>
      <c r="AK21" s="265"/>
      <c r="AL21" s="291">
        <v>10</v>
      </c>
      <c r="AM21" s="292">
        <f>AM19/100*AL21</f>
        <v>8.8000000000000007</v>
      </c>
      <c r="AN21" s="293">
        <f>AN19/100*AL21</f>
        <v>0.2</v>
      </c>
      <c r="AO21" s="294">
        <f>AO19/100*AL21</f>
        <v>0.08</v>
      </c>
      <c r="AP21" s="295">
        <f>AP19/100*AL21</f>
        <v>0.03</v>
      </c>
      <c r="AQ21" s="295">
        <f>AQ19/100*AL21</f>
        <v>0.03</v>
      </c>
      <c r="AR21" s="295">
        <f>AR19/100*AL21</f>
        <v>0.02</v>
      </c>
      <c r="AS21" s="276"/>
      <c r="AT21" s="297">
        <f>AT19/100*AL21</f>
        <v>2.29</v>
      </c>
      <c r="AU21" s="298">
        <f>AU19/100*AL21</f>
        <v>1.07</v>
      </c>
      <c r="AV21" s="298">
        <f>AV19/100*AL21</f>
        <v>0.68</v>
      </c>
      <c r="AW21" s="298">
        <f>AW19/100*AL21</f>
        <v>0.54</v>
      </c>
      <c r="AX21" s="276"/>
      <c r="AY21" s="299">
        <f>AY19/100*AL21</f>
        <v>1.75</v>
      </c>
      <c r="AZ21" s="1"/>
      <c r="BA21" s="265"/>
      <c r="BB21" s="1"/>
    </row>
    <row r="22" spans="1:54" ht="5.0999999999999996" customHeight="1" x14ac:dyDescent="0.25">
      <c r="A22" s="1"/>
      <c r="B22" s="262"/>
      <c r="C22" s="311"/>
      <c r="D22" s="312"/>
      <c r="E22" s="312"/>
      <c r="F22" s="312"/>
      <c r="G22" s="312"/>
      <c r="H22" s="312"/>
      <c r="I22" s="312"/>
      <c r="J22" s="1"/>
      <c r="K22" s="262"/>
      <c r="L22" s="1"/>
      <c r="M22" s="263"/>
      <c r="N22" s="311"/>
      <c r="O22" s="312"/>
      <c r="P22" s="312"/>
      <c r="Q22" s="312"/>
      <c r="R22" s="312"/>
      <c r="S22" s="312"/>
      <c r="T22" s="312"/>
      <c r="U22" s="1"/>
      <c r="V22" s="263"/>
      <c r="W22" s="1"/>
      <c r="X22" s="264"/>
      <c r="Y22" s="311"/>
      <c r="Z22" s="312"/>
      <c r="AA22" s="312"/>
      <c r="AB22" s="312"/>
      <c r="AC22" s="312"/>
      <c r="AD22" s="312"/>
      <c r="AE22" s="312"/>
      <c r="AF22" s="1"/>
      <c r="AG22" s="264"/>
      <c r="AH22" s="1"/>
      <c r="AI22" s="305"/>
      <c r="AJ22" s="1"/>
      <c r="AK22" s="265"/>
      <c r="AL22" s="300"/>
      <c r="AM22" s="301"/>
      <c r="AN22" s="301"/>
      <c r="AO22" s="301"/>
      <c r="AP22" s="301"/>
      <c r="AQ22" s="301"/>
      <c r="AR22" s="301"/>
      <c r="AS22" s="301"/>
      <c r="AT22" s="301"/>
      <c r="AU22" s="302"/>
      <c r="AV22" s="303"/>
      <c r="AW22" s="304"/>
      <c r="AX22" s="301"/>
      <c r="AY22" s="304"/>
      <c r="AZ22" s="304"/>
      <c r="BA22" s="265"/>
      <c r="BB22" s="1"/>
    </row>
    <row r="23" spans="1:54" ht="15" customHeight="1" x14ac:dyDescent="0.25">
      <c r="A23" s="1"/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1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1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1"/>
      <c r="AI23" s="305"/>
      <c r="AJ23" s="1"/>
      <c r="AK23" s="265"/>
      <c r="AL23" s="265"/>
      <c r="AM23" s="265"/>
      <c r="AN23" s="265"/>
      <c r="AO23" s="265"/>
      <c r="AP23" s="265"/>
      <c r="AQ23" s="265"/>
      <c r="AR23" s="265"/>
      <c r="AS23" s="265"/>
      <c r="AT23" s="265"/>
      <c r="AU23" s="265"/>
      <c r="AV23" s="265"/>
      <c r="AW23" s="265"/>
      <c r="AX23" s="265"/>
      <c r="AY23" s="265"/>
      <c r="AZ23" s="265"/>
      <c r="BA23" s="265"/>
      <c r="BB23" s="1"/>
    </row>
    <row r="24" spans="1:54" x14ac:dyDescent="0.25">
      <c r="A24" s="1"/>
      <c r="B24" s="262"/>
      <c r="C24" s="266" t="s">
        <v>99</v>
      </c>
      <c r="D24" s="267"/>
      <c r="E24" s="267"/>
      <c r="F24" s="267"/>
      <c r="G24" s="267"/>
      <c r="H24" s="267"/>
      <c r="I24" s="267"/>
      <c r="J24" s="267"/>
      <c r="K24" s="262"/>
      <c r="L24" s="267"/>
      <c r="M24" s="268"/>
      <c r="N24" s="266" t="s">
        <v>100</v>
      </c>
      <c r="O24" s="267"/>
      <c r="P24" s="267"/>
      <c r="Q24" s="267"/>
      <c r="R24" s="267"/>
      <c r="S24" s="267"/>
      <c r="T24" s="267"/>
      <c r="U24" s="267"/>
      <c r="V24" s="268"/>
      <c r="W24" s="267"/>
      <c r="X24" s="269"/>
      <c r="Y24" s="266" t="s">
        <v>101</v>
      </c>
      <c r="Z24" s="267"/>
      <c r="AA24" s="267"/>
      <c r="AB24" s="267"/>
      <c r="AC24" s="267"/>
      <c r="AD24" s="267"/>
      <c r="AE24" s="267"/>
      <c r="AF24" s="267"/>
      <c r="AG24" s="269"/>
      <c r="AH24" s="267"/>
      <c r="AI24" s="306"/>
      <c r="AJ24" s="267"/>
      <c r="AK24" s="271"/>
      <c r="AL24" s="266"/>
      <c r="AM24" s="267"/>
      <c r="AN24" s="267"/>
      <c r="AO24" s="267"/>
      <c r="AP24" s="267"/>
      <c r="AQ24" s="267"/>
      <c r="AR24" s="267"/>
      <c r="AS24" s="267"/>
      <c r="AT24" s="267"/>
      <c r="AU24" s="267"/>
      <c r="AV24" s="267"/>
      <c r="AW24" s="1"/>
      <c r="AX24" s="267"/>
      <c r="AY24" s="1"/>
      <c r="AZ24" s="1"/>
      <c r="BA24" s="271"/>
      <c r="BB24" s="267"/>
    </row>
    <row r="25" spans="1:54" x14ac:dyDescent="0.25">
      <c r="A25" s="1"/>
      <c r="B25" s="262"/>
      <c r="C25" s="272"/>
      <c r="D25" s="273" t="s">
        <v>82</v>
      </c>
      <c r="E25" s="274" t="s">
        <v>51</v>
      </c>
      <c r="F25" s="275" t="s">
        <v>46</v>
      </c>
      <c r="G25" s="276" t="s">
        <v>83</v>
      </c>
      <c r="H25" s="276" t="s">
        <v>84</v>
      </c>
      <c r="I25" s="276" t="s">
        <v>85</v>
      </c>
      <c r="J25" s="1"/>
      <c r="K25" s="262"/>
      <c r="L25" s="1"/>
      <c r="M25" s="263"/>
      <c r="N25" s="272"/>
      <c r="O25" s="273" t="s">
        <v>82</v>
      </c>
      <c r="P25" s="274" t="s">
        <v>51</v>
      </c>
      <c r="Q25" s="275" t="s">
        <v>46</v>
      </c>
      <c r="R25" s="276" t="s">
        <v>83</v>
      </c>
      <c r="S25" s="276" t="s">
        <v>84</v>
      </c>
      <c r="T25" s="276" t="s">
        <v>85</v>
      </c>
      <c r="U25" s="1"/>
      <c r="V25" s="263"/>
      <c r="W25" s="1"/>
      <c r="X25" s="264"/>
      <c r="Y25" s="272"/>
      <c r="Z25" s="273" t="s">
        <v>82</v>
      </c>
      <c r="AA25" s="274" t="s">
        <v>51</v>
      </c>
      <c r="AB25" s="275" t="s">
        <v>46</v>
      </c>
      <c r="AC25" s="276" t="s">
        <v>83</v>
      </c>
      <c r="AD25" s="276" t="s">
        <v>84</v>
      </c>
      <c r="AE25" s="276" t="s">
        <v>85</v>
      </c>
      <c r="AF25" s="1"/>
      <c r="AG25" s="264"/>
      <c r="AH25" s="1"/>
      <c r="AI25" s="307"/>
      <c r="AJ25" s="1"/>
      <c r="AK25" s="265"/>
      <c r="AL25" s="272"/>
      <c r="AM25" s="273" t="s">
        <v>82</v>
      </c>
      <c r="AN25" s="274" t="s">
        <v>51</v>
      </c>
      <c r="AO25" s="275" t="s">
        <v>46</v>
      </c>
      <c r="AP25" s="276" t="s">
        <v>83</v>
      </c>
      <c r="AQ25" s="276" t="s">
        <v>84</v>
      </c>
      <c r="AR25" s="276" t="s">
        <v>85</v>
      </c>
      <c r="AS25" s="276"/>
      <c r="AT25" s="278" t="s">
        <v>86</v>
      </c>
      <c r="AU25" s="279" t="s">
        <v>87</v>
      </c>
      <c r="AV25" s="279" t="s">
        <v>88</v>
      </c>
      <c r="AW25" s="279" t="s">
        <v>89</v>
      </c>
      <c r="AX25" s="276"/>
      <c r="AY25" s="280" t="s">
        <v>90</v>
      </c>
      <c r="AZ25" s="1"/>
      <c r="BA25" s="265"/>
      <c r="BB25" s="1"/>
    </row>
    <row r="26" spans="1:54" x14ac:dyDescent="0.25">
      <c r="A26" s="1"/>
      <c r="B26" s="262"/>
      <c r="C26" s="281" t="s">
        <v>40</v>
      </c>
      <c r="D26" s="282">
        <v>13.9</v>
      </c>
      <c r="E26" s="283">
        <v>66.599999999999994</v>
      </c>
      <c r="F26" s="284">
        <v>8.5</v>
      </c>
      <c r="G26" s="284">
        <v>0</v>
      </c>
      <c r="H26" s="284">
        <v>0</v>
      </c>
      <c r="I26" s="284">
        <v>0</v>
      </c>
      <c r="J26" s="1"/>
      <c r="K26" s="262"/>
      <c r="L26" s="1"/>
      <c r="M26" s="263"/>
      <c r="N26" s="281" t="s">
        <v>40</v>
      </c>
      <c r="O26" s="282">
        <v>24</v>
      </c>
      <c r="P26" s="283">
        <v>0</v>
      </c>
      <c r="Q26" s="284">
        <v>6</v>
      </c>
      <c r="R26" s="284">
        <v>2.7</v>
      </c>
      <c r="S26" s="284">
        <v>2.6</v>
      </c>
      <c r="T26" s="284">
        <v>0.1</v>
      </c>
      <c r="U26" s="1"/>
      <c r="V26" s="263"/>
      <c r="W26" s="1"/>
      <c r="X26" s="264"/>
      <c r="Y26" s="281" t="s">
        <v>40</v>
      </c>
      <c r="Z26" s="282">
        <v>27.2</v>
      </c>
      <c r="AA26" s="283">
        <v>20.3</v>
      </c>
      <c r="AB26" s="284">
        <v>43.9</v>
      </c>
      <c r="AC26" s="284">
        <v>8.6999999999999993</v>
      </c>
      <c r="AD26" s="284">
        <v>17.2</v>
      </c>
      <c r="AE26" s="284">
        <v>16.2</v>
      </c>
      <c r="AF26" s="1"/>
      <c r="AG26" s="264"/>
      <c r="AH26" s="1"/>
      <c r="AI26" s="308"/>
      <c r="AJ26" s="1"/>
      <c r="AK26" s="265"/>
      <c r="AL26" s="281" t="s">
        <v>40</v>
      </c>
      <c r="AM26" s="282">
        <v>0</v>
      </c>
      <c r="AN26" s="283">
        <v>0</v>
      </c>
      <c r="AO26" s="284">
        <v>0</v>
      </c>
      <c r="AP26" s="284">
        <v>0</v>
      </c>
      <c r="AQ26" s="284">
        <v>0</v>
      </c>
      <c r="AR26" s="284">
        <v>0</v>
      </c>
      <c r="AS26" s="267"/>
      <c r="AT26" s="286">
        <v>0</v>
      </c>
      <c r="AU26" s="286">
        <v>0</v>
      </c>
      <c r="AV26" s="286">
        <v>0</v>
      </c>
      <c r="AW26" s="286">
        <v>0</v>
      </c>
      <c r="AX26" s="267"/>
      <c r="AY26" s="287">
        <v>0</v>
      </c>
      <c r="AZ26" s="1"/>
      <c r="BA26" s="265"/>
      <c r="BB26" s="1"/>
    </row>
    <row r="27" spans="1:54" ht="5.0999999999999996" customHeight="1" x14ac:dyDescent="0.25">
      <c r="A27" s="1"/>
      <c r="B27" s="262"/>
      <c r="C27" s="1"/>
      <c r="D27" s="288"/>
      <c r="E27" s="289"/>
      <c r="F27" s="290"/>
      <c r="G27" s="281"/>
      <c r="H27" s="290"/>
      <c r="I27" s="290"/>
      <c r="J27" s="1"/>
      <c r="K27" s="262"/>
      <c r="L27" s="1"/>
      <c r="M27" s="263"/>
      <c r="N27" s="1"/>
      <c r="O27" s="288"/>
      <c r="P27" s="289"/>
      <c r="Q27" s="290"/>
      <c r="R27" s="281"/>
      <c r="S27" s="290"/>
      <c r="T27" s="290"/>
      <c r="U27" s="1"/>
      <c r="V27" s="263"/>
      <c r="W27" s="1"/>
      <c r="X27" s="264"/>
      <c r="Y27" s="1"/>
      <c r="Z27" s="288"/>
      <c r="AA27" s="289"/>
      <c r="AB27" s="290"/>
      <c r="AC27" s="281"/>
      <c r="AD27" s="290"/>
      <c r="AE27" s="290"/>
      <c r="AF27" s="1"/>
      <c r="AG27" s="264"/>
      <c r="AH27" s="1"/>
      <c r="AI27" s="308"/>
      <c r="AJ27" s="1"/>
      <c r="AK27" s="265"/>
      <c r="AL27" s="1"/>
      <c r="AM27" s="288"/>
      <c r="AN27" s="288"/>
      <c r="AO27" s="288"/>
      <c r="AP27" s="288"/>
      <c r="AQ27" s="288"/>
      <c r="AR27" s="288"/>
      <c r="AS27" s="267"/>
      <c r="AT27" s="288"/>
      <c r="AU27" s="289"/>
      <c r="AV27" s="290"/>
      <c r="AW27" s="281"/>
      <c r="AX27" s="267"/>
      <c r="AY27" s="290"/>
      <c r="AZ27" s="1"/>
      <c r="BA27" s="265"/>
      <c r="BB27" s="1"/>
    </row>
    <row r="28" spans="1:54" x14ac:dyDescent="0.25">
      <c r="A28" s="1"/>
      <c r="B28" s="262"/>
      <c r="C28" s="291">
        <v>10</v>
      </c>
      <c r="D28" s="292">
        <f>D26/100*C28</f>
        <v>1.3900000000000001</v>
      </c>
      <c r="E28" s="293">
        <f>E26/100*C28</f>
        <v>6.6599999999999993</v>
      </c>
      <c r="F28" s="294">
        <f>F26/100*C28</f>
        <v>0.85000000000000009</v>
      </c>
      <c r="G28" s="295">
        <f>G26/100*C28</f>
        <v>0</v>
      </c>
      <c r="H28" s="295">
        <f>H26/100*C28</f>
        <v>0</v>
      </c>
      <c r="I28" s="295">
        <f>I26/100*C28</f>
        <v>0</v>
      </c>
      <c r="J28" s="1"/>
      <c r="K28" s="262"/>
      <c r="L28" s="1"/>
      <c r="M28" s="263"/>
      <c r="N28" s="291">
        <v>10</v>
      </c>
      <c r="O28" s="292">
        <f>O26/100*N28</f>
        <v>2.4</v>
      </c>
      <c r="P28" s="293">
        <f>P26/100*N28</f>
        <v>0</v>
      </c>
      <c r="Q28" s="294">
        <f>Q26/100*N28</f>
        <v>0.6</v>
      </c>
      <c r="R28" s="295">
        <f>R26/100*N28</f>
        <v>0.27</v>
      </c>
      <c r="S28" s="295">
        <f>S26/100*N28</f>
        <v>0.26</v>
      </c>
      <c r="T28" s="295">
        <f>T26/100*N28</f>
        <v>0.01</v>
      </c>
      <c r="U28" s="1"/>
      <c r="V28" s="263"/>
      <c r="W28" s="1"/>
      <c r="X28" s="264"/>
      <c r="Y28" s="291">
        <v>10</v>
      </c>
      <c r="Z28" s="292">
        <f>Z26/100*Y28</f>
        <v>2.72</v>
      </c>
      <c r="AA28" s="293">
        <f>AA26/100*Y28</f>
        <v>2.0300000000000002</v>
      </c>
      <c r="AB28" s="294">
        <f>AB26/100*Y28</f>
        <v>4.3899999999999997</v>
      </c>
      <c r="AC28" s="295">
        <f>AC26/100*Y28</f>
        <v>0.86999999999999988</v>
      </c>
      <c r="AD28" s="295">
        <f>AD26/100*Y28</f>
        <v>1.7199999999999998</v>
      </c>
      <c r="AE28" s="295">
        <f>AE26/100*Y28</f>
        <v>1.62</v>
      </c>
      <c r="AF28" s="1"/>
      <c r="AG28" s="264"/>
      <c r="AH28" s="1"/>
      <c r="AI28" s="308"/>
      <c r="AJ28" s="1"/>
      <c r="AK28" s="265"/>
      <c r="AL28" s="291">
        <v>10</v>
      </c>
      <c r="AM28" s="292">
        <f>AM26/100*AL28</f>
        <v>0</v>
      </c>
      <c r="AN28" s="293">
        <f>AN26/100*AL28</f>
        <v>0</v>
      </c>
      <c r="AO28" s="294">
        <f>AO26/100*AL28</f>
        <v>0</v>
      </c>
      <c r="AP28" s="295">
        <f>AP26/100*AL28</f>
        <v>0</v>
      </c>
      <c r="AQ28" s="295">
        <f>AQ26/100*AL28</f>
        <v>0</v>
      </c>
      <c r="AR28" s="295">
        <f>AR26/100*AL28</f>
        <v>0</v>
      </c>
      <c r="AS28" s="276"/>
      <c r="AT28" s="297">
        <f>AT26/100*AL28</f>
        <v>0</v>
      </c>
      <c r="AU28" s="298">
        <f>AU26/100*AL28</f>
        <v>0</v>
      </c>
      <c r="AV28" s="298">
        <f>AV26/100*AL28</f>
        <v>0</v>
      </c>
      <c r="AW28" s="298">
        <f>AW26/100*AL28</f>
        <v>0</v>
      </c>
      <c r="AX28" s="276"/>
      <c r="AY28" s="299">
        <f>AY26/100*AL28</f>
        <v>0</v>
      </c>
      <c r="AZ28" s="1"/>
      <c r="BA28" s="265"/>
      <c r="BB28" s="1"/>
    </row>
    <row r="29" spans="1:54" ht="5.0999999999999996" customHeight="1" x14ac:dyDescent="0.25">
      <c r="A29" s="1"/>
      <c r="B29" s="262"/>
      <c r="C29" s="266"/>
      <c r="D29" s="266"/>
      <c r="E29" s="266"/>
      <c r="F29" s="266"/>
      <c r="G29" s="266"/>
      <c r="H29" s="266"/>
      <c r="I29" s="266"/>
      <c r="J29" s="1"/>
      <c r="K29" s="262"/>
      <c r="L29" s="1"/>
      <c r="M29" s="263"/>
      <c r="N29" s="266"/>
      <c r="O29" s="266"/>
      <c r="P29" s="266"/>
      <c r="Q29" s="266"/>
      <c r="R29" s="266"/>
      <c r="S29" s="266"/>
      <c r="T29" s="266"/>
      <c r="U29" s="1"/>
      <c r="V29" s="263"/>
      <c r="W29" s="1"/>
      <c r="X29" s="264"/>
      <c r="Y29" s="266"/>
      <c r="Z29" s="266"/>
      <c r="AA29" s="266"/>
      <c r="AB29" s="266"/>
      <c r="AC29" s="266"/>
      <c r="AD29" s="266"/>
      <c r="AE29" s="266"/>
      <c r="AF29" s="1"/>
      <c r="AG29" s="264"/>
      <c r="AH29" s="1"/>
      <c r="AI29" s="309"/>
      <c r="AJ29" s="1"/>
      <c r="AK29" s="265"/>
      <c r="AL29" s="300"/>
      <c r="AM29" s="301"/>
      <c r="AN29" s="301"/>
      <c r="AO29" s="301"/>
      <c r="AP29" s="301"/>
      <c r="AQ29" s="301"/>
      <c r="AR29" s="301"/>
      <c r="AS29" s="301"/>
      <c r="AT29" s="301"/>
      <c r="AU29" s="302"/>
      <c r="AV29" s="303"/>
      <c r="AW29" s="304"/>
      <c r="AX29" s="301"/>
      <c r="AY29" s="304"/>
      <c r="AZ29" s="304"/>
      <c r="BA29" s="265"/>
      <c r="BB29" s="1"/>
    </row>
    <row r="30" spans="1:54" x14ac:dyDescent="0.25">
      <c r="A30" s="1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1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1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1"/>
      <c r="AJ30" s="1"/>
      <c r="AK30" s="265"/>
      <c r="AL30" s="265"/>
      <c r="AM30" s="265"/>
      <c r="AN30" s="265"/>
      <c r="AO30" s="265"/>
      <c r="AP30" s="265"/>
      <c r="AQ30" s="265"/>
      <c r="AR30" s="265"/>
      <c r="AS30" s="265"/>
      <c r="AT30" s="265"/>
      <c r="AU30" s="265"/>
      <c r="AV30" s="265"/>
      <c r="AW30" s="265"/>
      <c r="AX30" s="265"/>
      <c r="AY30" s="265"/>
      <c r="AZ30" s="265"/>
      <c r="BA30" s="265"/>
      <c r="BB30" s="1"/>
    </row>
    <row r="31" spans="1:54" x14ac:dyDescent="0.25">
      <c r="A31" s="1"/>
      <c r="B31" s="262"/>
      <c r="C31" s="266" t="s">
        <v>102</v>
      </c>
      <c r="D31" s="267"/>
      <c r="E31" s="267"/>
      <c r="F31" s="267"/>
      <c r="G31" s="267"/>
      <c r="H31" s="267"/>
      <c r="I31" s="267"/>
      <c r="J31" s="267"/>
      <c r="K31" s="262"/>
      <c r="L31" s="267"/>
      <c r="M31" s="268"/>
      <c r="N31" s="266" t="s">
        <v>103</v>
      </c>
      <c r="O31" s="267"/>
      <c r="P31" s="267"/>
      <c r="Q31" s="267"/>
      <c r="R31" s="267"/>
      <c r="S31" s="267"/>
      <c r="T31" s="267"/>
      <c r="U31" s="267"/>
      <c r="V31" s="268"/>
      <c r="W31" s="267"/>
      <c r="X31" s="269"/>
      <c r="Y31" s="266"/>
      <c r="Z31" s="267"/>
      <c r="AA31" s="267"/>
      <c r="AB31" s="267"/>
      <c r="AC31" s="267"/>
      <c r="AD31" s="267"/>
      <c r="AE31" s="267"/>
      <c r="AF31" s="267"/>
      <c r="AG31" s="269"/>
      <c r="AH31" s="267"/>
      <c r="AI31" s="270"/>
      <c r="AJ31" s="267"/>
      <c r="AK31" s="271"/>
      <c r="AL31" s="266"/>
      <c r="AM31" s="267"/>
      <c r="AN31" s="267"/>
      <c r="AO31" s="267"/>
      <c r="AP31" s="267"/>
      <c r="AQ31" s="267"/>
      <c r="AR31" s="267"/>
      <c r="AS31" s="267"/>
      <c r="AT31" s="267"/>
      <c r="AU31" s="267"/>
      <c r="AV31" s="267"/>
      <c r="AW31" s="1"/>
      <c r="AX31" s="267"/>
      <c r="AY31" s="1"/>
      <c r="AZ31" s="1"/>
      <c r="BA31" s="271"/>
      <c r="BB31" s="267"/>
    </row>
    <row r="32" spans="1:54" x14ac:dyDescent="0.25">
      <c r="A32" s="1"/>
      <c r="B32" s="262"/>
      <c r="C32" s="272"/>
      <c r="D32" s="273" t="s">
        <v>82</v>
      </c>
      <c r="E32" s="274" t="s">
        <v>51</v>
      </c>
      <c r="F32" s="275" t="s">
        <v>46</v>
      </c>
      <c r="G32" s="276" t="s">
        <v>83</v>
      </c>
      <c r="H32" s="276" t="s">
        <v>84</v>
      </c>
      <c r="I32" s="276" t="s">
        <v>85</v>
      </c>
      <c r="J32" s="1"/>
      <c r="K32" s="262"/>
      <c r="L32" s="1"/>
      <c r="M32" s="263"/>
      <c r="N32" s="272"/>
      <c r="O32" s="273" t="s">
        <v>82</v>
      </c>
      <c r="P32" s="274" t="s">
        <v>51</v>
      </c>
      <c r="Q32" s="275" t="s">
        <v>46</v>
      </c>
      <c r="R32" s="276" t="s">
        <v>83</v>
      </c>
      <c r="S32" s="276" t="s">
        <v>84</v>
      </c>
      <c r="T32" s="276" t="s">
        <v>85</v>
      </c>
      <c r="U32" s="1"/>
      <c r="V32" s="263"/>
      <c r="W32" s="1"/>
      <c r="X32" s="264"/>
      <c r="Y32" s="272"/>
      <c r="Z32" s="273" t="s">
        <v>82</v>
      </c>
      <c r="AA32" s="274" t="s">
        <v>51</v>
      </c>
      <c r="AB32" s="275" t="s">
        <v>46</v>
      </c>
      <c r="AC32" s="276" t="s">
        <v>83</v>
      </c>
      <c r="AD32" s="276" t="s">
        <v>84</v>
      </c>
      <c r="AE32" s="276" t="s">
        <v>85</v>
      </c>
      <c r="AF32" s="1"/>
      <c r="AG32" s="264"/>
      <c r="AH32" s="1"/>
      <c r="AI32" s="277"/>
      <c r="AJ32" s="1"/>
      <c r="AK32" s="265"/>
      <c r="AL32" s="272"/>
      <c r="AM32" s="273" t="s">
        <v>82</v>
      </c>
      <c r="AN32" s="274" t="s">
        <v>51</v>
      </c>
      <c r="AO32" s="275" t="s">
        <v>46</v>
      </c>
      <c r="AP32" s="276" t="s">
        <v>83</v>
      </c>
      <c r="AQ32" s="276" t="s">
        <v>84</v>
      </c>
      <c r="AR32" s="276" t="s">
        <v>85</v>
      </c>
      <c r="AS32" s="276"/>
      <c r="AT32" s="278" t="s">
        <v>86</v>
      </c>
      <c r="AU32" s="279" t="s">
        <v>87</v>
      </c>
      <c r="AV32" s="279" t="s">
        <v>88</v>
      </c>
      <c r="AW32" s="279" t="s">
        <v>89</v>
      </c>
      <c r="AX32" s="276"/>
      <c r="AY32" s="280" t="s">
        <v>90</v>
      </c>
      <c r="AZ32" s="1"/>
      <c r="BA32" s="265"/>
      <c r="BB32" s="1"/>
    </row>
    <row r="33" spans="1:54" x14ac:dyDescent="0.25">
      <c r="A33" s="1"/>
      <c r="B33" s="262"/>
      <c r="C33" s="281" t="s">
        <v>40</v>
      </c>
      <c r="D33" s="282">
        <v>5.5</v>
      </c>
      <c r="E33" s="283">
        <v>4</v>
      </c>
      <c r="F33" s="284">
        <v>0</v>
      </c>
      <c r="G33" s="284">
        <v>0</v>
      </c>
      <c r="H33" s="284">
        <v>0</v>
      </c>
      <c r="I33" s="284">
        <v>0</v>
      </c>
      <c r="J33" s="1"/>
      <c r="K33" s="262"/>
      <c r="L33" s="1"/>
      <c r="M33" s="263"/>
      <c r="N33" s="281" t="s">
        <v>40</v>
      </c>
      <c r="O33" s="282">
        <v>13</v>
      </c>
      <c r="P33" s="283">
        <v>1.6</v>
      </c>
      <c r="Q33" s="284">
        <v>8.9</v>
      </c>
      <c r="R33" s="284">
        <v>2.6</v>
      </c>
      <c r="S33" s="284">
        <v>3.6</v>
      </c>
      <c r="T33" s="284">
        <v>1.2</v>
      </c>
      <c r="U33" s="1"/>
      <c r="V33" s="263"/>
      <c r="W33" s="1"/>
      <c r="X33" s="264"/>
      <c r="Y33" s="281" t="s">
        <v>40</v>
      </c>
      <c r="Z33" s="282"/>
      <c r="AA33" s="283"/>
      <c r="AB33" s="284"/>
      <c r="AC33" s="284"/>
      <c r="AD33" s="284"/>
      <c r="AE33" s="284"/>
      <c r="AF33" s="1"/>
      <c r="AG33" s="264"/>
      <c r="AH33" s="1"/>
      <c r="AI33" s="285"/>
      <c r="AJ33" s="1"/>
      <c r="AK33" s="265"/>
      <c r="AL33" s="281" t="s">
        <v>40</v>
      </c>
      <c r="AM33" s="282">
        <v>0</v>
      </c>
      <c r="AN33" s="283">
        <v>0</v>
      </c>
      <c r="AO33" s="284">
        <v>0</v>
      </c>
      <c r="AP33" s="284">
        <v>0</v>
      </c>
      <c r="AQ33" s="284">
        <v>0</v>
      </c>
      <c r="AR33" s="284">
        <v>0</v>
      </c>
      <c r="AS33" s="267"/>
      <c r="AT33" s="286">
        <v>0</v>
      </c>
      <c r="AU33" s="286">
        <v>0</v>
      </c>
      <c r="AV33" s="286">
        <v>0</v>
      </c>
      <c r="AW33" s="286">
        <v>0</v>
      </c>
      <c r="AX33" s="267"/>
      <c r="AY33" s="287">
        <v>0</v>
      </c>
      <c r="AZ33" s="1"/>
      <c r="BA33" s="265"/>
      <c r="BB33" s="1"/>
    </row>
    <row r="34" spans="1:54" ht="5.0999999999999996" customHeight="1" x14ac:dyDescent="0.25">
      <c r="A34" s="1"/>
      <c r="B34" s="262"/>
      <c r="C34" s="1"/>
      <c r="D34" s="288"/>
      <c r="E34" s="289"/>
      <c r="F34" s="290"/>
      <c r="G34" s="281"/>
      <c r="H34" s="290"/>
      <c r="I34" s="290"/>
      <c r="J34" s="1"/>
      <c r="K34" s="262"/>
      <c r="L34" s="1"/>
      <c r="M34" s="263"/>
      <c r="N34" s="1"/>
      <c r="O34" s="288"/>
      <c r="P34" s="289"/>
      <c r="Q34" s="290"/>
      <c r="R34" s="281"/>
      <c r="S34" s="290"/>
      <c r="T34" s="290"/>
      <c r="U34" s="1"/>
      <c r="V34" s="263"/>
      <c r="W34" s="1"/>
      <c r="X34" s="264"/>
      <c r="Y34" s="1"/>
      <c r="Z34" s="288"/>
      <c r="AA34" s="289"/>
      <c r="AB34" s="290"/>
      <c r="AC34" s="281"/>
      <c r="AD34" s="290"/>
      <c r="AE34" s="290"/>
      <c r="AF34" s="1"/>
      <c r="AG34" s="264"/>
      <c r="AH34" s="1"/>
      <c r="AI34" s="285"/>
      <c r="AJ34" s="1"/>
      <c r="AK34" s="265"/>
      <c r="AL34" s="1"/>
      <c r="AM34" s="288"/>
      <c r="AN34" s="288"/>
      <c r="AO34" s="288"/>
      <c r="AP34" s="288"/>
      <c r="AQ34" s="288"/>
      <c r="AR34" s="288"/>
      <c r="AS34" s="267"/>
      <c r="AT34" s="288"/>
      <c r="AU34" s="289"/>
      <c r="AV34" s="290"/>
      <c r="AW34" s="281"/>
      <c r="AX34" s="267"/>
      <c r="AY34" s="290"/>
      <c r="AZ34" s="1"/>
      <c r="BA34" s="265"/>
      <c r="BB34" s="1"/>
    </row>
    <row r="35" spans="1:54" x14ac:dyDescent="0.25">
      <c r="A35" s="1"/>
      <c r="B35" s="262"/>
      <c r="C35" s="291">
        <v>10</v>
      </c>
      <c r="D35" s="292">
        <f>D33/100*C35</f>
        <v>0.55000000000000004</v>
      </c>
      <c r="E35" s="293">
        <f>E33/100*C35</f>
        <v>0.4</v>
      </c>
      <c r="F35" s="294">
        <f>F33/100*C35</f>
        <v>0</v>
      </c>
      <c r="G35" s="295">
        <f>G33/100*C35</f>
        <v>0</v>
      </c>
      <c r="H35" s="295">
        <f>H33/100*C35</f>
        <v>0</v>
      </c>
      <c r="I35" s="295">
        <f>I33/100*C35</f>
        <v>0</v>
      </c>
      <c r="J35" s="1"/>
      <c r="K35" s="262"/>
      <c r="L35" s="1"/>
      <c r="M35" s="263"/>
      <c r="N35" s="291">
        <v>10</v>
      </c>
      <c r="O35" s="292">
        <f>O33/100*N35</f>
        <v>1.3</v>
      </c>
      <c r="P35" s="293">
        <f>P33/100*N35</f>
        <v>0.16</v>
      </c>
      <c r="Q35" s="294">
        <f>Q33/100*N35</f>
        <v>0.89000000000000012</v>
      </c>
      <c r="R35" s="295">
        <f>R33/100*N35</f>
        <v>0.26</v>
      </c>
      <c r="S35" s="295">
        <f>S33/100*N35</f>
        <v>0.36000000000000004</v>
      </c>
      <c r="T35" s="295">
        <f>T33/100*N35</f>
        <v>0.12</v>
      </c>
      <c r="U35" s="1"/>
      <c r="V35" s="263"/>
      <c r="W35" s="1"/>
      <c r="X35" s="264"/>
      <c r="Y35" s="291">
        <v>10</v>
      </c>
      <c r="Z35" s="292">
        <f>Z33/100*Y35</f>
        <v>0</v>
      </c>
      <c r="AA35" s="293">
        <f>AA33/100*Y35</f>
        <v>0</v>
      </c>
      <c r="AB35" s="294">
        <f>AB33/100*Y35</f>
        <v>0</v>
      </c>
      <c r="AC35" s="295">
        <f>AC33/100*Y35</f>
        <v>0</v>
      </c>
      <c r="AD35" s="295">
        <f>AD33/100*Y35</f>
        <v>0</v>
      </c>
      <c r="AE35" s="295">
        <f>AE33/100*Y35</f>
        <v>0</v>
      </c>
      <c r="AF35" s="1"/>
      <c r="AG35" s="264"/>
      <c r="AH35" s="1"/>
      <c r="AI35" s="296"/>
      <c r="AJ35" s="1"/>
      <c r="AK35" s="265"/>
      <c r="AL35" s="291">
        <v>10</v>
      </c>
      <c r="AM35" s="292">
        <f>AM33/100*AL35</f>
        <v>0</v>
      </c>
      <c r="AN35" s="293">
        <f>AN33/100*AL35</f>
        <v>0</v>
      </c>
      <c r="AO35" s="294">
        <f>AO33/100*AL35</f>
        <v>0</v>
      </c>
      <c r="AP35" s="295">
        <f>AP33/100*AL35</f>
        <v>0</v>
      </c>
      <c r="AQ35" s="295">
        <f>AQ33/100*AL35</f>
        <v>0</v>
      </c>
      <c r="AR35" s="295">
        <f>AR33/100*AL35</f>
        <v>0</v>
      </c>
      <c r="AS35" s="276"/>
      <c r="AT35" s="297">
        <f>AT33/100*AL35</f>
        <v>0</v>
      </c>
      <c r="AU35" s="298">
        <f>AU33/100*AL35</f>
        <v>0</v>
      </c>
      <c r="AV35" s="298">
        <f>AV33/100*AL35</f>
        <v>0</v>
      </c>
      <c r="AW35" s="298">
        <f>AW33/100*AL35</f>
        <v>0</v>
      </c>
      <c r="AX35" s="276"/>
      <c r="AY35" s="299">
        <f>AY33/100*AL35</f>
        <v>0</v>
      </c>
      <c r="AZ35" s="1"/>
      <c r="BA35" s="265"/>
      <c r="BB35" s="1"/>
    </row>
    <row r="36" spans="1:54" ht="5.0999999999999996" customHeight="1" x14ac:dyDescent="0.25">
      <c r="A36" s="1"/>
      <c r="B36" s="262"/>
      <c r="C36" s="300"/>
      <c r="D36" s="301"/>
      <c r="E36" s="302"/>
      <c r="F36" s="303"/>
      <c r="G36" s="304"/>
      <c r="H36" s="304"/>
      <c r="I36" s="304"/>
      <c r="J36" s="1"/>
      <c r="K36" s="262"/>
      <c r="L36" s="1"/>
      <c r="M36" s="263"/>
      <c r="N36" s="300"/>
      <c r="O36" s="301"/>
      <c r="P36" s="302"/>
      <c r="Q36" s="303"/>
      <c r="R36" s="304"/>
      <c r="S36" s="304"/>
      <c r="T36" s="304"/>
      <c r="U36" s="1"/>
      <c r="V36" s="263"/>
      <c r="W36" s="1"/>
      <c r="X36" s="264"/>
      <c r="Y36" s="300"/>
      <c r="Z36" s="301"/>
      <c r="AA36" s="302"/>
      <c r="AB36" s="303"/>
      <c r="AC36" s="304"/>
      <c r="AD36" s="304"/>
      <c r="AE36" s="304"/>
      <c r="AF36" s="1"/>
      <c r="AG36" s="264"/>
      <c r="AH36" s="1"/>
      <c r="AI36" s="296"/>
      <c r="AJ36" s="1"/>
      <c r="AK36" s="265"/>
      <c r="AL36" s="300"/>
      <c r="AM36" s="301"/>
      <c r="AN36" s="301"/>
      <c r="AO36" s="301"/>
      <c r="AP36" s="301"/>
      <c r="AQ36" s="301"/>
      <c r="AR36" s="301"/>
      <c r="AS36" s="301"/>
      <c r="AT36" s="301"/>
      <c r="AU36" s="302"/>
      <c r="AV36" s="303"/>
      <c r="AW36" s="304"/>
      <c r="AX36" s="301"/>
      <c r="AY36" s="304"/>
      <c r="AZ36" s="304"/>
      <c r="BA36" s="265"/>
      <c r="BB36" s="1"/>
    </row>
    <row r="37" spans="1:54" x14ac:dyDescent="0.25">
      <c r="A37" s="1"/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1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1"/>
      <c r="X37" s="264"/>
      <c r="Y37" s="264"/>
      <c r="Z37" s="264"/>
      <c r="AA37" s="264"/>
      <c r="AB37" s="264"/>
      <c r="AC37" s="264"/>
      <c r="AD37" s="264"/>
      <c r="AE37" s="264"/>
      <c r="AF37" s="264"/>
      <c r="AG37" s="264"/>
      <c r="AH37" s="1"/>
      <c r="AI37" s="305"/>
      <c r="AJ37" s="1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1"/>
    </row>
    <row r="38" spans="1:54" x14ac:dyDescent="0.25">
      <c r="A38" s="1"/>
      <c r="B38" s="262"/>
      <c r="C38" s="266"/>
      <c r="D38" s="267"/>
      <c r="E38" s="267"/>
      <c r="F38" s="267"/>
      <c r="G38" s="267"/>
      <c r="H38" s="267"/>
      <c r="I38" s="267"/>
      <c r="J38" s="267"/>
      <c r="K38" s="262"/>
      <c r="L38" s="267"/>
      <c r="M38" s="268"/>
      <c r="N38" s="266" t="s">
        <v>104</v>
      </c>
      <c r="O38" s="267"/>
      <c r="P38" s="267"/>
      <c r="Q38" s="267"/>
      <c r="R38" s="267"/>
      <c r="S38" s="267"/>
      <c r="T38" s="267"/>
      <c r="U38" s="267"/>
      <c r="V38" s="268"/>
      <c r="W38" s="267"/>
      <c r="X38" s="269"/>
      <c r="Y38" s="266"/>
      <c r="Z38" s="267"/>
      <c r="AA38" s="267"/>
      <c r="AB38" s="267"/>
      <c r="AC38" s="267"/>
      <c r="AD38" s="267"/>
      <c r="AE38" s="267"/>
      <c r="AF38" s="267"/>
      <c r="AG38" s="269"/>
      <c r="AH38" s="267"/>
      <c r="AI38" s="306"/>
      <c r="AJ38" s="267"/>
      <c r="AK38" s="271"/>
      <c r="AL38" s="266"/>
      <c r="AM38" s="267"/>
      <c r="AN38" s="267"/>
      <c r="AO38" s="267"/>
      <c r="AP38" s="267"/>
      <c r="AQ38" s="267"/>
      <c r="AR38" s="267"/>
      <c r="AS38" s="267"/>
      <c r="AT38" s="267"/>
      <c r="AU38" s="267"/>
      <c r="AV38" s="267"/>
      <c r="AW38" s="1"/>
      <c r="AX38" s="267"/>
      <c r="AY38" s="1"/>
      <c r="AZ38" s="1"/>
      <c r="BA38" s="271"/>
      <c r="BB38" s="267"/>
    </row>
    <row r="39" spans="1:54" x14ac:dyDescent="0.25">
      <c r="A39" s="1"/>
      <c r="B39" s="262"/>
      <c r="C39" s="272"/>
      <c r="D39" s="273" t="s">
        <v>82</v>
      </c>
      <c r="E39" s="274" t="s">
        <v>51</v>
      </c>
      <c r="F39" s="275" t="s">
        <v>46</v>
      </c>
      <c r="G39" s="276" t="s">
        <v>83</v>
      </c>
      <c r="H39" s="276" t="s">
        <v>84</v>
      </c>
      <c r="I39" s="276" t="s">
        <v>85</v>
      </c>
      <c r="J39" s="1"/>
      <c r="K39" s="262"/>
      <c r="L39" s="1"/>
      <c r="M39" s="263"/>
      <c r="N39" s="272"/>
      <c r="O39" s="273" t="s">
        <v>82</v>
      </c>
      <c r="P39" s="274" t="s">
        <v>51</v>
      </c>
      <c r="Q39" s="275" t="s">
        <v>46</v>
      </c>
      <c r="R39" s="276" t="s">
        <v>83</v>
      </c>
      <c r="S39" s="276" t="s">
        <v>84</v>
      </c>
      <c r="T39" s="276" t="s">
        <v>85</v>
      </c>
      <c r="U39" s="1"/>
      <c r="V39" s="263"/>
      <c r="W39" s="1"/>
      <c r="X39" s="264"/>
      <c r="Y39" s="272"/>
      <c r="Z39" s="273" t="s">
        <v>82</v>
      </c>
      <c r="AA39" s="274" t="s">
        <v>51</v>
      </c>
      <c r="AB39" s="275" t="s">
        <v>46</v>
      </c>
      <c r="AC39" s="276" t="s">
        <v>83</v>
      </c>
      <c r="AD39" s="276" t="s">
        <v>84</v>
      </c>
      <c r="AE39" s="276" t="s">
        <v>85</v>
      </c>
      <c r="AF39" s="1"/>
      <c r="AG39" s="264"/>
      <c r="AH39" s="1"/>
      <c r="AI39" s="307"/>
      <c r="AJ39" s="1"/>
      <c r="AK39" s="265"/>
      <c r="AL39" s="272"/>
      <c r="AM39" s="273" t="s">
        <v>82</v>
      </c>
      <c r="AN39" s="274" t="s">
        <v>51</v>
      </c>
      <c r="AO39" s="275" t="s">
        <v>46</v>
      </c>
      <c r="AP39" s="276" t="s">
        <v>83</v>
      </c>
      <c r="AQ39" s="276" t="s">
        <v>84</v>
      </c>
      <c r="AR39" s="276" t="s">
        <v>85</v>
      </c>
      <c r="AS39" s="276"/>
      <c r="AT39" s="278" t="s">
        <v>86</v>
      </c>
      <c r="AU39" s="279" t="s">
        <v>87</v>
      </c>
      <c r="AV39" s="279" t="s">
        <v>88</v>
      </c>
      <c r="AW39" s="279" t="s">
        <v>89</v>
      </c>
      <c r="AX39" s="276"/>
      <c r="AY39" s="280" t="s">
        <v>90</v>
      </c>
      <c r="AZ39" s="1"/>
      <c r="BA39" s="265"/>
      <c r="BB39" s="1"/>
    </row>
    <row r="40" spans="1:54" x14ac:dyDescent="0.25">
      <c r="A40" s="1"/>
      <c r="B40" s="262"/>
      <c r="C40" s="281" t="s">
        <v>40</v>
      </c>
      <c r="D40" s="282"/>
      <c r="E40" s="283"/>
      <c r="F40" s="284"/>
      <c r="G40" s="284"/>
      <c r="H40" s="284"/>
      <c r="I40" s="284"/>
      <c r="J40" s="1"/>
      <c r="K40" s="262"/>
      <c r="L40" s="1"/>
      <c r="M40" s="263"/>
      <c r="N40" s="281" t="s">
        <v>40</v>
      </c>
      <c r="O40" s="282">
        <v>9.9</v>
      </c>
      <c r="P40" s="283">
        <v>0</v>
      </c>
      <c r="Q40" s="284">
        <v>0</v>
      </c>
      <c r="R40" s="284">
        <v>0</v>
      </c>
      <c r="S40" s="284">
        <v>0</v>
      </c>
      <c r="T40" s="284">
        <v>0</v>
      </c>
      <c r="U40" s="1"/>
      <c r="V40" s="263"/>
      <c r="W40" s="1"/>
      <c r="X40" s="264"/>
      <c r="Y40" s="281" t="s">
        <v>40</v>
      </c>
      <c r="Z40" s="282"/>
      <c r="AA40" s="283"/>
      <c r="AB40" s="284"/>
      <c r="AC40" s="284"/>
      <c r="AD40" s="284"/>
      <c r="AE40" s="284"/>
      <c r="AF40" s="1"/>
      <c r="AG40" s="264"/>
      <c r="AH40" s="1"/>
      <c r="AI40" s="308"/>
      <c r="AJ40" s="1"/>
      <c r="AK40" s="265"/>
      <c r="AL40" s="281" t="s">
        <v>40</v>
      </c>
      <c r="AM40" s="282">
        <v>0</v>
      </c>
      <c r="AN40" s="283">
        <v>0</v>
      </c>
      <c r="AO40" s="284">
        <v>0</v>
      </c>
      <c r="AP40" s="284">
        <v>0</v>
      </c>
      <c r="AQ40" s="284">
        <v>0</v>
      </c>
      <c r="AR40" s="284">
        <v>0</v>
      </c>
      <c r="AS40" s="267"/>
      <c r="AT40" s="286">
        <v>0</v>
      </c>
      <c r="AU40" s="286">
        <v>0</v>
      </c>
      <c r="AV40" s="286">
        <v>0</v>
      </c>
      <c r="AW40" s="286">
        <v>0</v>
      </c>
      <c r="AX40" s="267"/>
      <c r="AY40" s="287">
        <v>0</v>
      </c>
      <c r="AZ40" s="1"/>
      <c r="BA40" s="265"/>
      <c r="BB40" s="1"/>
    </row>
    <row r="41" spans="1:54" ht="5.0999999999999996" customHeight="1" x14ac:dyDescent="0.25">
      <c r="A41" s="1"/>
      <c r="B41" s="262"/>
      <c r="C41" s="1"/>
      <c r="D41" s="288"/>
      <c r="E41" s="289"/>
      <c r="F41" s="290"/>
      <c r="G41" s="281"/>
      <c r="H41" s="290"/>
      <c r="I41" s="290"/>
      <c r="J41" s="1"/>
      <c r="K41" s="262"/>
      <c r="L41" s="1"/>
      <c r="M41" s="263"/>
      <c r="N41" s="1"/>
      <c r="O41" s="288"/>
      <c r="P41" s="289"/>
      <c r="Q41" s="290"/>
      <c r="R41" s="281"/>
      <c r="S41" s="290"/>
      <c r="T41" s="290"/>
      <c r="U41" s="1"/>
      <c r="V41" s="263"/>
      <c r="W41" s="1"/>
      <c r="X41" s="264"/>
      <c r="Y41" s="1"/>
      <c r="Z41" s="288"/>
      <c r="AA41" s="289"/>
      <c r="AB41" s="290"/>
      <c r="AC41" s="281"/>
      <c r="AD41" s="290"/>
      <c r="AE41" s="290"/>
      <c r="AF41" s="1"/>
      <c r="AG41" s="264"/>
      <c r="AH41" s="1"/>
      <c r="AI41" s="308"/>
      <c r="AJ41" s="1"/>
      <c r="AK41" s="265"/>
      <c r="AL41" s="1"/>
      <c r="AM41" s="288"/>
      <c r="AN41" s="288"/>
      <c r="AO41" s="288"/>
      <c r="AP41" s="288"/>
      <c r="AQ41" s="288"/>
      <c r="AR41" s="288"/>
      <c r="AS41" s="267"/>
      <c r="AT41" s="288"/>
      <c r="AU41" s="289"/>
      <c r="AV41" s="290"/>
      <c r="AW41" s="281"/>
      <c r="AX41" s="267"/>
      <c r="AY41" s="290"/>
      <c r="AZ41" s="1"/>
      <c r="BA41" s="265"/>
      <c r="BB41" s="1"/>
    </row>
    <row r="42" spans="1:54" x14ac:dyDescent="0.25">
      <c r="A42" s="1"/>
      <c r="B42" s="262"/>
      <c r="C42" s="291">
        <v>10</v>
      </c>
      <c r="D42" s="292">
        <f>D40/100*C42</f>
        <v>0</v>
      </c>
      <c r="E42" s="293">
        <f>E40/100*C42</f>
        <v>0</v>
      </c>
      <c r="F42" s="294">
        <f>F40/100*C42</f>
        <v>0</v>
      </c>
      <c r="G42" s="295">
        <f>G40/100*C42</f>
        <v>0</v>
      </c>
      <c r="H42" s="295">
        <f>H40/100*C42</f>
        <v>0</v>
      </c>
      <c r="I42" s="295">
        <f>I40/100*C42</f>
        <v>0</v>
      </c>
      <c r="J42" s="1"/>
      <c r="K42" s="262"/>
      <c r="L42" s="1"/>
      <c r="M42" s="263"/>
      <c r="N42" s="291">
        <v>10</v>
      </c>
      <c r="O42" s="292">
        <f>O40/100*N42</f>
        <v>0.99</v>
      </c>
      <c r="P42" s="293">
        <f>P40/100*N42</f>
        <v>0</v>
      </c>
      <c r="Q42" s="294">
        <f>Q40/100*N42</f>
        <v>0</v>
      </c>
      <c r="R42" s="295">
        <f>R40/100*N42</f>
        <v>0</v>
      </c>
      <c r="S42" s="295">
        <f>S40/100*N42</f>
        <v>0</v>
      </c>
      <c r="T42" s="295">
        <f>T40/100*N42</f>
        <v>0</v>
      </c>
      <c r="U42" s="1"/>
      <c r="V42" s="263"/>
      <c r="W42" s="1"/>
      <c r="X42" s="264"/>
      <c r="Y42" s="291">
        <v>10</v>
      </c>
      <c r="Z42" s="292">
        <f>Z40/100*Y42</f>
        <v>0</v>
      </c>
      <c r="AA42" s="293">
        <f>AA40/100*Y42</f>
        <v>0</v>
      </c>
      <c r="AB42" s="294">
        <f>AB40/100*Y42</f>
        <v>0</v>
      </c>
      <c r="AC42" s="295">
        <f>AC40/100*Y42</f>
        <v>0</v>
      </c>
      <c r="AD42" s="295">
        <f>AD40/100*Y42</f>
        <v>0</v>
      </c>
      <c r="AE42" s="295">
        <f>AE40/100*Y42</f>
        <v>0</v>
      </c>
      <c r="AF42" s="1"/>
      <c r="AG42" s="264"/>
      <c r="AH42" s="1"/>
      <c r="AI42" s="308"/>
      <c r="AJ42" s="1"/>
      <c r="AK42" s="265"/>
      <c r="AL42" s="291">
        <v>10</v>
      </c>
      <c r="AM42" s="292">
        <f>AM40/100*AL42</f>
        <v>0</v>
      </c>
      <c r="AN42" s="293">
        <f>AN40/100*AL42</f>
        <v>0</v>
      </c>
      <c r="AO42" s="294">
        <f>AO40/100*AL42</f>
        <v>0</v>
      </c>
      <c r="AP42" s="295">
        <f>AP40/100*AL42</f>
        <v>0</v>
      </c>
      <c r="AQ42" s="295">
        <f>AQ40/100*AL42</f>
        <v>0</v>
      </c>
      <c r="AR42" s="295">
        <f>AR40/100*AL42</f>
        <v>0</v>
      </c>
      <c r="AS42" s="276"/>
      <c r="AT42" s="297">
        <f>AT40/100*AL42</f>
        <v>0</v>
      </c>
      <c r="AU42" s="298">
        <f>AU40/100*AL42</f>
        <v>0</v>
      </c>
      <c r="AV42" s="298">
        <f>AV40/100*AL42</f>
        <v>0</v>
      </c>
      <c r="AW42" s="298">
        <f>AW40/100*AL42</f>
        <v>0</v>
      </c>
      <c r="AX42" s="276"/>
      <c r="AY42" s="299">
        <f>AY40/100*AL42</f>
        <v>0</v>
      </c>
      <c r="AZ42" s="1"/>
      <c r="BA42" s="265"/>
      <c r="BB42" s="1"/>
    </row>
    <row r="43" spans="1:54" ht="5.0999999999999996" customHeight="1" x14ac:dyDescent="0.25">
      <c r="A43" s="1"/>
      <c r="B43" s="262"/>
      <c r="C43" s="266"/>
      <c r="D43" s="266"/>
      <c r="E43" s="266"/>
      <c r="F43" s="266"/>
      <c r="G43" s="266"/>
      <c r="H43" s="266"/>
      <c r="I43" s="266"/>
      <c r="J43" s="1"/>
      <c r="K43" s="262"/>
      <c r="L43" s="1"/>
      <c r="M43" s="263"/>
      <c r="N43" s="266"/>
      <c r="O43" s="266"/>
      <c r="P43" s="266"/>
      <c r="Q43" s="266"/>
      <c r="R43" s="266"/>
      <c r="S43" s="266"/>
      <c r="T43" s="266"/>
      <c r="U43" s="1"/>
      <c r="V43" s="263"/>
      <c r="W43" s="1"/>
      <c r="X43" s="264"/>
      <c r="Y43" s="266"/>
      <c r="Z43" s="266"/>
      <c r="AA43" s="266"/>
      <c r="AB43" s="266"/>
      <c r="AC43" s="266"/>
      <c r="AD43" s="266"/>
      <c r="AE43" s="266"/>
      <c r="AF43" s="1"/>
      <c r="AG43" s="264"/>
      <c r="AH43" s="1"/>
      <c r="AI43" s="309"/>
      <c r="AJ43" s="1"/>
      <c r="AK43" s="265"/>
      <c r="AL43" s="300"/>
      <c r="AM43" s="301"/>
      <c r="AN43" s="301"/>
      <c r="AO43" s="301"/>
      <c r="AP43" s="301"/>
      <c r="AQ43" s="301"/>
      <c r="AR43" s="301"/>
      <c r="AS43" s="301"/>
      <c r="AT43" s="301"/>
      <c r="AU43" s="302"/>
      <c r="AV43" s="303"/>
      <c r="AW43" s="304"/>
      <c r="AX43" s="301"/>
      <c r="AY43" s="304"/>
      <c r="AZ43" s="304"/>
      <c r="BA43" s="265"/>
      <c r="BB43" s="1"/>
    </row>
    <row r="44" spans="1:54" x14ac:dyDescent="0.25">
      <c r="A44" s="1"/>
      <c r="B44" s="262"/>
      <c r="C44" s="262"/>
      <c r="D44" s="262"/>
      <c r="E44" s="262"/>
      <c r="F44" s="262"/>
      <c r="G44" s="262"/>
      <c r="H44" s="262"/>
      <c r="I44" s="262"/>
      <c r="J44" s="262"/>
      <c r="K44" s="262"/>
      <c r="L44" s="1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1"/>
      <c r="X44" s="264"/>
      <c r="Y44" s="264"/>
      <c r="Z44" s="264"/>
      <c r="AA44" s="264"/>
      <c r="AB44" s="264"/>
      <c r="AC44" s="264"/>
      <c r="AD44" s="264"/>
      <c r="AE44" s="264"/>
      <c r="AF44" s="264"/>
      <c r="AG44" s="264"/>
      <c r="AH44" s="1"/>
      <c r="AI44" s="309"/>
      <c r="AJ44" s="1"/>
      <c r="AK44" s="265"/>
      <c r="AL44" s="265"/>
      <c r="AM44" s="265"/>
      <c r="AN44" s="265"/>
      <c r="AO44" s="265"/>
      <c r="AP44" s="265"/>
      <c r="AQ44" s="265"/>
      <c r="AR44" s="265"/>
      <c r="AS44" s="265"/>
      <c r="AT44" s="265"/>
      <c r="AU44" s="265"/>
      <c r="AV44" s="265"/>
      <c r="AW44" s="265"/>
      <c r="AX44" s="265"/>
      <c r="AY44" s="265"/>
      <c r="AZ44" s="265"/>
      <c r="BA44" s="265"/>
      <c r="BB44" s="1"/>
    </row>
    <row r="45" spans="1:54" x14ac:dyDescent="0.25">
      <c r="A45" s="1"/>
      <c r="B45" s="262"/>
      <c r="C45" s="266"/>
      <c r="D45" s="267"/>
      <c r="E45" s="267"/>
      <c r="F45" s="267"/>
      <c r="G45" s="267"/>
      <c r="H45" s="267"/>
      <c r="I45" s="267"/>
      <c r="J45" s="267"/>
      <c r="K45" s="262"/>
      <c r="L45" s="267"/>
      <c r="M45" s="268"/>
      <c r="N45" s="266"/>
      <c r="O45" s="267"/>
      <c r="P45" s="267"/>
      <c r="Q45" s="267"/>
      <c r="R45" s="267"/>
      <c r="S45" s="267"/>
      <c r="T45" s="267"/>
      <c r="U45" s="267"/>
      <c r="V45" s="268"/>
      <c r="W45" s="267"/>
      <c r="X45" s="269"/>
      <c r="Y45" s="266"/>
      <c r="Z45" s="267"/>
      <c r="AA45" s="267"/>
      <c r="AB45" s="267"/>
      <c r="AC45" s="267"/>
      <c r="AD45" s="267"/>
      <c r="AE45" s="267"/>
      <c r="AF45" s="267"/>
      <c r="AG45" s="269"/>
      <c r="AH45" s="267"/>
      <c r="AJ45" s="267"/>
      <c r="AK45" s="271"/>
      <c r="AL45" s="266"/>
      <c r="AM45" s="267"/>
      <c r="AN45" s="267"/>
      <c r="AO45" s="267"/>
      <c r="AP45" s="267"/>
      <c r="AQ45" s="267"/>
      <c r="AR45" s="267"/>
      <c r="AS45" s="267"/>
      <c r="AT45" s="267"/>
      <c r="AU45" s="267"/>
      <c r="AV45" s="267"/>
      <c r="AW45" s="1"/>
      <c r="AX45" s="267"/>
      <c r="AY45" s="1"/>
      <c r="AZ45" s="1"/>
      <c r="BA45" s="271"/>
      <c r="BB45" s="267"/>
    </row>
    <row r="46" spans="1:54" x14ac:dyDescent="0.25">
      <c r="A46" s="1"/>
      <c r="B46" s="262"/>
      <c r="C46" s="272"/>
      <c r="D46" s="273" t="s">
        <v>82</v>
      </c>
      <c r="E46" s="274" t="s">
        <v>51</v>
      </c>
      <c r="F46" s="275" t="s">
        <v>46</v>
      </c>
      <c r="G46" s="276" t="s">
        <v>83</v>
      </c>
      <c r="H46" s="276" t="s">
        <v>84</v>
      </c>
      <c r="I46" s="276" t="s">
        <v>85</v>
      </c>
      <c r="J46" s="1"/>
      <c r="K46" s="262"/>
      <c r="L46" s="1"/>
      <c r="M46" s="263"/>
      <c r="N46" s="272"/>
      <c r="O46" s="273" t="s">
        <v>82</v>
      </c>
      <c r="P46" s="274" t="s">
        <v>51</v>
      </c>
      <c r="Q46" s="275" t="s">
        <v>46</v>
      </c>
      <c r="R46" s="276" t="s">
        <v>83</v>
      </c>
      <c r="S46" s="276" t="s">
        <v>84</v>
      </c>
      <c r="T46" s="276" t="s">
        <v>85</v>
      </c>
      <c r="U46" s="1"/>
      <c r="V46" s="263"/>
      <c r="W46" s="1"/>
      <c r="X46" s="264"/>
      <c r="Y46" s="272"/>
      <c r="Z46" s="273" t="s">
        <v>82</v>
      </c>
      <c r="AA46" s="274" t="s">
        <v>51</v>
      </c>
      <c r="AB46" s="275" t="s">
        <v>46</v>
      </c>
      <c r="AC46" s="276" t="s">
        <v>83</v>
      </c>
      <c r="AD46" s="276" t="s">
        <v>84</v>
      </c>
      <c r="AE46" s="276" t="s">
        <v>85</v>
      </c>
      <c r="AF46" s="1"/>
      <c r="AG46" s="264"/>
      <c r="AH46" s="1"/>
      <c r="AI46" s="310"/>
      <c r="AJ46" s="1"/>
      <c r="AK46" s="265"/>
      <c r="AL46" s="272"/>
      <c r="AM46" s="273" t="s">
        <v>82</v>
      </c>
      <c r="AN46" s="274" t="s">
        <v>51</v>
      </c>
      <c r="AO46" s="275" t="s">
        <v>46</v>
      </c>
      <c r="AP46" s="276" t="s">
        <v>83</v>
      </c>
      <c r="AQ46" s="276" t="s">
        <v>84</v>
      </c>
      <c r="AR46" s="276" t="s">
        <v>85</v>
      </c>
      <c r="AS46" s="276"/>
      <c r="AT46" s="278" t="s">
        <v>86</v>
      </c>
      <c r="AU46" s="279" t="s">
        <v>87</v>
      </c>
      <c r="AV46" s="279" t="s">
        <v>88</v>
      </c>
      <c r="AW46" s="279" t="s">
        <v>89</v>
      </c>
      <c r="AX46" s="276"/>
      <c r="AY46" s="280" t="s">
        <v>90</v>
      </c>
      <c r="AZ46" s="1"/>
      <c r="BA46" s="265"/>
      <c r="BB46" s="1"/>
    </row>
    <row r="47" spans="1:54" x14ac:dyDescent="0.25">
      <c r="A47" s="1"/>
      <c r="B47" s="262"/>
      <c r="C47" s="281" t="s">
        <v>40</v>
      </c>
      <c r="D47" s="282"/>
      <c r="E47" s="283"/>
      <c r="F47" s="284"/>
      <c r="G47" s="284"/>
      <c r="H47" s="284"/>
      <c r="I47" s="284"/>
      <c r="J47" s="1"/>
      <c r="K47" s="262"/>
      <c r="L47" s="1"/>
      <c r="M47" s="263"/>
      <c r="N47" s="281" t="s">
        <v>40</v>
      </c>
      <c r="O47" s="282"/>
      <c r="P47" s="283"/>
      <c r="Q47" s="284"/>
      <c r="R47" s="284"/>
      <c r="S47" s="284"/>
      <c r="T47" s="284"/>
      <c r="U47" s="1"/>
      <c r="V47" s="263"/>
      <c r="W47" s="1"/>
      <c r="X47" s="264"/>
      <c r="Y47" s="281" t="s">
        <v>40</v>
      </c>
      <c r="Z47" s="282"/>
      <c r="AA47" s="283"/>
      <c r="AB47" s="284"/>
      <c r="AC47" s="284"/>
      <c r="AD47" s="284"/>
      <c r="AE47" s="284"/>
      <c r="AF47" s="1"/>
      <c r="AG47" s="264"/>
      <c r="AH47" s="1"/>
      <c r="AI47" s="277"/>
      <c r="AJ47" s="1"/>
      <c r="AK47" s="265"/>
      <c r="AL47" s="281" t="s">
        <v>40</v>
      </c>
      <c r="AM47" s="282">
        <v>0</v>
      </c>
      <c r="AN47" s="283">
        <v>0</v>
      </c>
      <c r="AO47" s="284">
        <v>0</v>
      </c>
      <c r="AP47" s="284">
        <v>0</v>
      </c>
      <c r="AQ47" s="284">
        <v>0</v>
      </c>
      <c r="AR47" s="284">
        <v>0</v>
      </c>
      <c r="AS47" s="267"/>
      <c r="AT47" s="286">
        <v>0</v>
      </c>
      <c r="AU47" s="286">
        <v>0</v>
      </c>
      <c r="AV47" s="286">
        <v>0</v>
      </c>
      <c r="AW47" s="286">
        <v>0</v>
      </c>
      <c r="AX47" s="267"/>
      <c r="AY47" s="287">
        <v>0</v>
      </c>
      <c r="AZ47" s="1"/>
      <c r="BA47" s="265"/>
      <c r="BB47" s="1"/>
    </row>
    <row r="48" spans="1:54" ht="5.0999999999999996" customHeight="1" x14ac:dyDescent="0.25">
      <c r="A48" s="1"/>
      <c r="B48" s="262"/>
      <c r="C48" s="1"/>
      <c r="D48" s="288"/>
      <c r="E48" s="289"/>
      <c r="F48" s="290"/>
      <c r="G48" s="281"/>
      <c r="H48" s="290"/>
      <c r="I48" s="290"/>
      <c r="J48" s="1"/>
      <c r="K48" s="262"/>
      <c r="L48" s="1"/>
      <c r="M48" s="263"/>
      <c r="N48" s="1"/>
      <c r="O48" s="288"/>
      <c r="P48" s="289"/>
      <c r="Q48" s="290"/>
      <c r="R48" s="281"/>
      <c r="S48" s="290"/>
      <c r="T48" s="290"/>
      <c r="U48" s="1"/>
      <c r="V48" s="263"/>
      <c r="W48" s="1"/>
      <c r="X48" s="264"/>
      <c r="Y48" s="1"/>
      <c r="Z48" s="288"/>
      <c r="AA48" s="289"/>
      <c r="AB48" s="290"/>
      <c r="AC48" s="281"/>
      <c r="AD48" s="290"/>
      <c r="AE48" s="290"/>
      <c r="AF48" s="1"/>
      <c r="AG48" s="264"/>
      <c r="AH48" s="1"/>
      <c r="AI48" s="285"/>
      <c r="AJ48" s="1"/>
      <c r="AK48" s="265"/>
      <c r="AL48" s="1"/>
      <c r="AM48" s="288"/>
      <c r="AN48" s="288"/>
      <c r="AO48" s="288"/>
      <c r="AP48" s="288"/>
      <c r="AQ48" s="288"/>
      <c r="AR48" s="288"/>
      <c r="AS48" s="267"/>
      <c r="AT48" s="288"/>
      <c r="AU48" s="289"/>
      <c r="AV48" s="290"/>
      <c r="AW48" s="281"/>
      <c r="AX48" s="267"/>
      <c r="AY48" s="290"/>
      <c r="AZ48" s="1"/>
      <c r="BA48" s="265"/>
      <c r="BB48" s="1"/>
    </row>
    <row r="49" spans="1:54" x14ac:dyDescent="0.25">
      <c r="A49" s="1"/>
      <c r="B49" s="262"/>
      <c r="C49" s="291">
        <v>10</v>
      </c>
      <c r="D49" s="292">
        <f>D47/100*C49</f>
        <v>0</v>
      </c>
      <c r="E49" s="293">
        <f>E47/100*C49</f>
        <v>0</v>
      </c>
      <c r="F49" s="294">
        <f>F47/100*C49</f>
        <v>0</v>
      </c>
      <c r="G49" s="295">
        <f>G47/100*C49</f>
        <v>0</v>
      </c>
      <c r="H49" s="295">
        <f>H47/100*C49</f>
        <v>0</v>
      </c>
      <c r="I49" s="295">
        <f>I47/100*C49</f>
        <v>0</v>
      </c>
      <c r="J49" s="1"/>
      <c r="K49" s="262"/>
      <c r="L49" s="1"/>
      <c r="M49" s="263"/>
      <c r="N49" s="291">
        <v>10</v>
      </c>
      <c r="O49" s="292">
        <f>O47/100*N49</f>
        <v>0</v>
      </c>
      <c r="P49" s="293">
        <f>P47/100*N49</f>
        <v>0</v>
      </c>
      <c r="Q49" s="294">
        <f>Q47/100*N49</f>
        <v>0</v>
      </c>
      <c r="R49" s="295">
        <f>R47/100*N49</f>
        <v>0</v>
      </c>
      <c r="S49" s="295">
        <f>S47/100*N49</f>
        <v>0</v>
      </c>
      <c r="T49" s="295">
        <f>T47/100*N49</f>
        <v>0</v>
      </c>
      <c r="U49" s="1"/>
      <c r="V49" s="263"/>
      <c r="W49" s="1"/>
      <c r="X49" s="264"/>
      <c r="Y49" s="291">
        <v>10</v>
      </c>
      <c r="Z49" s="292">
        <f>Z47/100*Y49</f>
        <v>0</v>
      </c>
      <c r="AA49" s="293">
        <f>AA47/100*Y49</f>
        <v>0</v>
      </c>
      <c r="AB49" s="294">
        <f>AB47/100*Y49</f>
        <v>0</v>
      </c>
      <c r="AC49" s="295">
        <f>AC47/100*Y49</f>
        <v>0</v>
      </c>
      <c r="AD49" s="295">
        <f>AD47/100*Y49</f>
        <v>0</v>
      </c>
      <c r="AE49" s="295">
        <f>AE47/100*Y49</f>
        <v>0</v>
      </c>
      <c r="AF49" s="1"/>
      <c r="AG49" s="264"/>
      <c r="AH49" s="1"/>
      <c r="AI49" s="296"/>
      <c r="AJ49" s="1"/>
      <c r="AK49" s="265"/>
      <c r="AL49" s="291">
        <v>10</v>
      </c>
      <c r="AM49" s="292">
        <f>AM47/100*AL49</f>
        <v>0</v>
      </c>
      <c r="AN49" s="293">
        <f>AN47/100*AL49</f>
        <v>0</v>
      </c>
      <c r="AO49" s="294">
        <f>AO47/100*AL49</f>
        <v>0</v>
      </c>
      <c r="AP49" s="295">
        <f>AP47/100*AL49</f>
        <v>0</v>
      </c>
      <c r="AQ49" s="295">
        <f>AQ47/100*AL49</f>
        <v>0</v>
      </c>
      <c r="AR49" s="295">
        <f>AR47/100*AL49</f>
        <v>0</v>
      </c>
      <c r="AS49" s="276"/>
      <c r="AT49" s="297">
        <f>AT47/100*AL49</f>
        <v>0</v>
      </c>
      <c r="AU49" s="298">
        <f>AU47/100*AL49</f>
        <v>0</v>
      </c>
      <c r="AV49" s="298">
        <f>AV47/100*AL49</f>
        <v>0</v>
      </c>
      <c r="AW49" s="298">
        <f>AW47/100*AL49</f>
        <v>0</v>
      </c>
      <c r="AX49" s="276"/>
      <c r="AY49" s="299">
        <f>AY47/100*AL49</f>
        <v>0</v>
      </c>
      <c r="AZ49" s="1"/>
      <c r="BA49" s="265"/>
      <c r="BB49" s="1"/>
    </row>
    <row r="50" spans="1:54" ht="5.0999999999999996" customHeight="1" x14ac:dyDescent="0.25">
      <c r="A50" s="1"/>
      <c r="B50" s="262"/>
      <c r="C50" s="311"/>
      <c r="D50" s="312"/>
      <c r="E50" s="312"/>
      <c r="F50" s="312"/>
      <c r="G50" s="312"/>
      <c r="H50" s="312"/>
      <c r="I50" s="312"/>
      <c r="J50" s="1"/>
      <c r="K50" s="262"/>
      <c r="L50" s="1"/>
      <c r="M50" s="263"/>
      <c r="N50" s="311"/>
      <c r="O50" s="312"/>
      <c r="P50" s="312"/>
      <c r="Q50" s="312"/>
      <c r="R50" s="312"/>
      <c r="S50" s="312"/>
      <c r="T50" s="312"/>
      <c r="U50" s="1"/>
      <c r="V50" s="263"/>
      <c r="W50" s="1"/>
      <c r="X50" s="264"/>
      <c r="Y50" s="311"/>
      <c r="Z50" s="312"/>
      <c r="AA50" s="312"/>
      <c r="AB50" s="312"/>
      <c r="AC50" s="312"/>
      <c r="AD50" s="312"/>
      <c r="AE50" s="312"/>
      <c r="AF50" s="1"/>
      <c r="AG50" s="264"/>
      <c r="AH50" s="1"/>
      <c r="AI50" s="305"/>
      <c r="AJ50" s="1"/>
      <c r="AK50" s="265"/>
      <c r="AL50" s="300"/>
      <c r="AM50" s="301"/>
      <c r="AN50" s="301"/>
      <c r="AO50" s="301"/>
      <c r="AP50" s="301"/>
      <c r="AQ50" s="301"/>
      <c r="AR50" s="301"/>
      <c r="AS50" s="301"/>
      <c r="AT50" s="301"/>
      <c r="AU50" s="302"/>
      <c r="AV50" s="303"/>
      <c r="AW50" s="304"/>
      <c r="AX50" s="301"/>
      <c r="AY50" s="304"/>
      <c r="AZ50" s="304"/>
      <c r="BA50" s="265"/>
      <c r="BB50" s="1"/>
    </row>
    <row r="51" spans="1:54" x14ac:dyDescent="0.25">
      <c r="A51" s="1"/>
      <c r="B51" s="262"/>
      <c r="C51" s="262"/>
      <c r="D51" s="262"/>
      <c r="E51" s="262"/>
      <c r="F51" s="262"/>
      <c r="G51" s="262"/>
      <c r="H51" s="262"/>
      <c r="I51" s="262"/>
      <c r="J51" s="262"/>
      <c r="K51" s="262"/>
      <c r="L51" s="1"/>
      <c r="M51" s="263"/>
      <c r="N51" s="263"/>
      <c r="O51" s="263"/>
      <c r="P51" s="263"/>
      <c r="Q51" s="263"/>
      <c r="R51" s="263"/>
      <c r="S51" s="263"/>
      <c r="T51" s="263"/>
      <c r="U51" s="263"/>
      <c r="V51" s="263"/>
      <c r="W51" s="1"/>
      <c r="X51" s="264"/>
      <c r="Y51" s="264"/>
      <c r="Z51" s="264"/>
      <c r="AA51" s="264"/>
      <c r="AB51" s="264"/>
      <c r="AC51" s="264"/>
      <c r="AD51" s="264"/>
      <c r="AE51" s="264"/>
      <c r="AF51" s="264"/>
      <c r="AG51" s="264"/>
      <c r="AH51" s="1"/>
      <c r="AI51" s="305"/>
      <c r="AJ51" s="1"/>
      <c r="AK51" s="265"/>
      <c r="AL51" s="265"/>
      <c r="AM51" s="265"/>
      <c r="AN51" s="265"/>
      <c r="AO51" s="265"/>
      <c r="AP51" s="265"/>
      <c r="AQ51" s="265"/>
      <c r="AR51" s="265"/>
      <c r="AS51" s="265"/>
      <c r="AT51" s="265"/>
      <c r="AU51" s="265"/>
      <c r="AV51" s="265"/>
      <c r="AW51" s="265"/>
      <c r="AX51" s="265"/>
      <c r="AY51" s="265"/>
      <c r="AZ51" s="265"/>
      <c r="BA51" s="265"/>
      <c r="BB51" s="1"/>
    </row>
    <row r="52" spans="1:54" x14ac:dyDescent="0.25">
      <c r="A52" s="1"/>
      <c r="B52" s="262"/>
      <c r="C52" s="266"/>
      <c r="D52" s="267"/>
      <c r="E52" s="267"/>
      <c r="F52" s="267"/>
      <c r="G52" s="267"/>
      <c r="H52" s="267"/>
      <c r="I52" s="267"/>
      <c r="J52" s="267"/>
      <c r="K52" s="262"/>
      <c r="L52" s="267"/>
      <c r="M52" s="268"/>
      <c r="N52" s="266"/>
      <c r="O52" s="267"/>
      <c r="P52" s="267"/>
      <c r="Q52" s="267"/>
      <c r="R52" s="267"/>
      <c r="S52" s="267"/>
      <c r="T52" s="267"/>
      <c r="U52" s="267"/>
      <c r="V52" s="268"/>
      <c r="W52" s="267"/>
      <c r="X52" s="269"/>
      <c r="Y52" s="266"/>
      <c r="Z52" s="267"/>
      <c r="AA52" s="267"/>
      <c r="AB52" s="267"/>
      <c r="AC52" s="267"/>
      <c r="AD52" s="267"/>
      <c r="AE52" s="267"/>
      <c r="AF52" s="267"/>
      <c r="AG52" s="269"/>
      <c r="AH52" s="267"/>
      <c r="AI52" s="306"/>
      <c r="AJ52" s="267"/>
      <c r="AK52" s="271"/>
      <c r="AL52" s="266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1"/>
      <c r="AX52" s="267"/>
      <c r="AY52" s="1"/>
      <c r="AZ52" s="1"/>
      <c r="BA52" s="271"/>
      <c r="BB52" s="267"/>
    </row>
    <row r="53" spans="1:54" x14ac:dyDescent="0.25">
      <c r="A53" s="1"/>
      <c r="B53" s="262"/>
      <c r="C53" s="272"/>
      <c r="D53" s="273" t="s">
        <v>82</v>
      </c>
      <c r="E53" s="274" t="s">
        <v>51</v>
      </c>
      <c r="F53" s="275" t="s">
        <v>46</v>
      </c>
      <c r="G53" s="276" t="s">
        <v>83</v>
      </c>
      <c r="H53" s="276" t="s">
        <v>84</v>
      </c>
      <c r="I53" s="276" t="s">
        <v>85</v>
      </c>
      <c r="J53" s="1"/>
      <c r="K53" s="262"/>
      <c r="L53" s="1"/>
      <c r="M53" s="263"/>
      <c r="N53" s="272"/>
      <c r="O53" s="273" t="s">
        <v>82</v>
      </c>
      <c r="P53" s="274" t="s">
        <v>51</v>
      </c>
      <c r="Q53" s="275" t="s">
        <v>46</v>
      </c>
      <c r="R53" s="276" t="s">
        <v>83</v>
      </c>
      <c r="S53" s="276" t="s">
        <v>84</v>
      </c>
      <c r="T53" s="276" t="s">
        <v>85</v>
      </c>
      <c r="U53" s="1"/>
      <c r="V53" s="263"/>
      <c r="W53" s="1"/>
      <c r="X53" s="264"/>
      <c r="Y53" s="272"/>
      <c r="Z53" s="273" t="s">
        <v>82</v>
      </c>
      <c r="AA53" s="274" t="s">
        <v>51</v>
      </c>
      <c r="AB53" s="275" t="s">
        <v>46</v>
      </c>
      <c r="AC53" s="276" t="s">
        <v>83</v>
      </c>
      <c r="AD53" s="276" t="s">
        <v>84</v>
      </c>
      <c r="AE53" s="276" t="s">
        <v>85</v>
      </c>
      <c r="AF53" s="1"/>
      <c r="AG53" s="264"/>
      <c r="AH53" s="1"/>
      <c r="AI53" s="307"/>
      <c r="AJ53" s="1"/>
      <c r="AK53" s="265"/>
      <c r="AL53" s="272"/>
      <c r="AM53" s="273" t="s">
        <v>82</v>
      </c>
      <c r="AN53" s="274" t="s">
        <v>51</v>
      </c>
      <c r="AO53" s="275" t="s">
        <v>46</v>
      </c>
      <c r="AP53" s="276" t="s">
        <v>83</v>
      </c>
      <c r="AQ53" s="276" t="s">
        <v>84</v>
      </c>
      <c r="AR53" s="276" t="s">
        <v>85</v>
      </c>
      <c r="AS53" s="276"/>
      <c r="AT53" s="278" t="s">
        <v>86</v>
      </c>
      <c r="AU53" s="279" t="s">
        <v>87</v>
      </c>
      <c r="AV53" s="279" t="s">
        <v>88</v>
      </c>
      <c r="AW53" s="279" t="s">
        <v>89</v>
      </c>
      <c r="AX53" s="276"/>
      <c r="AY53" s="280" t="s">
        <v>90</v>
      </c>
      <c r="AZ53" s="1"/>
      <c r="BA53" s="265"/>
      <c r="BB53" s="1"/>
    </row>
    <row r="54" spans="1:54" x14ac:dyDescent="0.25">
      <c r="A54" s="1"/>
      <c r="B54" s="262"/>
      <c r="C54" s="281" t="s">
        <v>40</v>
      </c>
      <c r="D54" s="282">
        <v>6</v>
      </c>
      <c r="E54" s="283">
        <v>74</v>
      </c>
      <c r="F54" s="284">
        <v>2.6</v>
      </c>
      <c r="G54" s="284">
        <v>0</v>
      </c>
      <c r="H54" s="284">
        <v>0</v>
      </c>
      <c r="I54" s="284">
        <v>0</v>
      </c>
      <c r="J54" s="1"/>
      <c r="K54" s="262"/>
      <c r="L54" s="1"/>
      <c r="M54" s="263"/>
      <c r="N54" s="281" t="s">
        <v>40</v>
      </c>
      <c r="O54" s="282"/>
      <c r="P54" s="283"/>
      <c r="Q54" s="284"/>
      <c r="R54" s="284"/>
      <c r="S54" s="284"/>
      <c r="T54" s="284"/>
      <c r="U54" s="1"/>
      <c r="V54" s="263"/>
      <c r="W54" s="1"/>
      <c r="X54" s="264"/>
      <c r="Y54" s="281" t="s">
        <v>40</v>
      </c>
      <c r="Z54" s="282"/>
      <c r="AA54" s="283"/>
      <c r="AB54" s="284"/>
      <c r="AC54" s="284"/>
      <c r="AD54" s="284"/>
      <c r="AE54" s="284"/>
      <c r="AF54" s="1"/>
      <c r="AG54" s="264"/>
      <c r="AH54" s="1"/>
      <c r="AI54" s="308"/>
      <c r="AJ54" s="1"/>
      <c r="AK54" s="265"/>
      <c r="AL54" s="281" t="s">
        <v>40</v>
      </c>
      <c r="AM54" s="282">
        <v>0</v>
      </c>
      <c r="AN54" s="283">
        <v>0</v>
      </c>
      <c r="AO54" s="284">
        <v>0</v>
      </c>
      <c r="AP54" s="284">
        <v>0</v>
      </c>
      <c r="AQ54" s="284">
        <v>0</v>
      </c>
      <c r="AR54" s="284">
        <v>0</v>
      </c>
      <c r="AS54" s="267"/>
      <c r="AT54" s="286">
        <v>0</v>
      </c>
      <c r="AU54" s="286">
        <v>0</v>
      </c>
      <c r="AV54" s="286">
        <v>0</v>
      </c>
      <c r="AW54" s="286">
        <v>0</v>
      </c>
      <c r="AX54" s="267"/>
      <c r="AY54" s="287">
        <v>0</v>
      </c>
      <c r="AZ54" s="1"/>
      <c r="BA54" s="265"/>
      <c r="BB54" s="1"/>
    </row>
    <row r="55" spans="1:54" ht="5.0999999999999996" customHeight="1" x14ac:dyDescent="0.25">
      <c r="A55" s="1"/>
      <c r="B55" s="262"/>
      <c r="C55" s="1"/>
      <c r="D55" s="288"/>
      <c r="E55" s="289"/>
      <c r="F55" s="290"/>
      <c r="G55" s="281"/>
      <c r="H55" s="290"/>
      <c r="I55" s="290"/>
      <c r="J55" s="1"/>
      <c r="K55" s="262"/>
      <c r="L55" s="1"/>
      <c r="M55" s="263"/>
      <c r="N55" s="1"/>
      <c r="O55" s="288"/>
      <c r="P55" s="289"/>
      <c r="Q55" s="290"/>
      <c r="R55" s="281"/>
      <c r="S55" s="290"/>
      <c r="T55" s="290"/>
      <c r="U55" s="1"/>
      <c r="V55" s="263"/>
      <c r="W55" s="1"/>
      <c r="X55" s="264"/>
      <c r="Y55" s="1"/>
      <c r="Z55" s="288"/>
      <c r="AA55" s="289"/>
      <c r="AB55" s="290"/>
      <c r="AC55" s="281"/>
      <c r="AD55" s="290"/>
      <c r="AE55" s="290"/>
      <c r="AF55" s="1"/>
      <c r="AG55" s="264"/>
      <c r="AH55" s="1"/>
      <c r="AI55" s="308"/>
      <c r="AJ55" s="1"/>
      <c r="AK55" s="265"/>
      <c r="AL55" s="1"/>
      <c r="AM55" s="288"/>
      <c r="AN55" s="288"/>
      <c r="AO55" s="288"/>
      <c r="AP55" s="288"/>
      <c r="AQ55" s="288"/>
      <c r="AR55" s="288"/>
      <c r="AS55" s="267"/>
      <c r="AT55" s="288"/>
      <c r="AU55" s="289"/>
      <c r="AV55" s="290"/>
      <c r="AW55" s="281"/>
      <c r="AX55" s="267"/>
      <c r="AY55" s="290"/>
      <c r="AZ55" s="1"/>
      <c r="BA55" s="265"/>
      <c r="BB55" s="1"/>
    </row>
    <row r="56" spans="1:54" x14ac:dyDescent="0.25">
      <c r="A56" s="1"/>
      <c r="B56" s="262"/>
      <c r="C56" s="291">
        <v>10</v>
      </c>
      <c r="D56" s="292">
        <f>D54/100*C56</f>
        <v>0.6</v>
      </c>
      <c r="E56" s="293">
        <f>E54/100*C56</f>
        <v>7.4</v>
      </c>
      <c r="F56" s="294">
        <f>F54/100*C56</f>
        <v>0.26</v>
      </c>
      <c r="G56" s="295">
        <f>G54/100*C56</f>
        <v>0</v>
      </c>
      <c r="H56" s="295">
        <f>H54/100*C56</f>
        <v>0</v>
      </c>
      <c r="I56" s="295">
        <f>I54/100*C56</f>
        <v>0</v>
      </c>
      <c r="J56" s="1"/>
      <c r="K56" s="262"/>
      <c r="L56" s="1"/>
      <c r="M56" s="263"/>
      <c r="N56" s="291">
        <v>10</v>
      </c>
      <c r="O56" s="292">
        <f>O54/100*N56</f>
        <v>0</v>
      </c>
      <c r="P56" s="293">
        <f>P54/100*N56</f>
        <v>0</v>
      </c>
      <c r="Q56" s="294">
        <f>Q54/100*N56</f>
        <v>0</v>
      </c>
      <c r="R56" s="295">
        <f>R54/100*N56</f>
        <v>0</v>
      </c>
      <c r="S56" s="295">
        <f>S54/100*N56</f>
        <v>0</v>
      </c>
      <c r="T56" s="295">
        <f>T54/100*N56</f>
        <v>0</v>
      </c>
      <c r="U56" s="1"/>
      <c r="V56" s="263"/>
      <c r="W56" s="1"/>
      <c r="X56" s="264"/>
      <c r="Y56" s="291">
        <v>10</v>
      </c>
      <c r="Z56" s="292">
        <f>Z54/100*Y56</f>
        <v>0</v>
      </c>
      <c r="AA56" s="293">
        <f>AA54/100*Y56</f>
        <v>0</v>
      </c>
      <c r="AB56" s="294">
        <f>AB54/100*Y56</f>
        <v>0</v>
      </c>
      <c r="AC56" s="295">
        <f>AC54/100*Y56</f>
        <v>0</v>
      </c>
      <c r="AD56" s="295">
        <f>AD54/100*Y56</f>
        <v>0</v>
      </c>
      <c r="AE56" s="295">
        <f>AE54/100*Y56</f>
        <v>0</v>
      </c>
      <c r="AF56" s="1"/>
      <c r="AG56" s="264"/>
      <c r="AH56" s="1"/>
      <c r="AI56" s="308"/>
      <c r="AJ56" s="1"/>
      <c r="AK56" s="265"/>
      <c r="AL56" s="291">
        <v>10</v>
      </c>
      <c r="AM56" s="292">
        <f>AM54/100*AL56</f>
        <v>0</v>
      </c>
      <c r="AN56" s="293">
        <f>AN54/100*AL56</f>
        <v>0</v>
      </c>
      <c r="AO56" s="294">
        <f>AO54/100*AL56</f>
        <v>0</v>
      </c>
      <c r="AP56" s="295">
        <f>AP54/100*AL56</f>
        <v>0</v>
      </c>
      <c r="AQ56" s="295">
        <f>AQ54/100*AL56</f>
        <v>0</v>
      </c>
      <c r="AR56" s="295">
        <f>AR54/100*AL56</f>
        <v>0</v>
      </c>
      <c r="AS56" s="276"/>
      <c r="AT56" s="297">
        <f>AT54/100*AL56</f>
        <v>0</v>
      </c>
      <c r="AU56" s="298">
        <f>AU54/100*AL56</f>
        <v>0</v>
      </c>
      <c r="AV56" s="298">
        <f>AV54/100*AL56</f>
        <v>0</v>
      </c>
      <c r="AW56" s="298">
        <f>AW54/100*AL56</f>
        <v>0</v>
      </c>
      <c r="AX56" s="276"/>
      <c r="AY56" s="299">
        <f>AY54/100*AL56</f>
        <v>0</v>
      </c>
      <c r="AZ56" s="1"/>
      <c r="BA56" s="265"/>
      <c r="BB56" s="1"/>
    </row>
    <row r="57" spans="1:54" ht="5.0999999999999996" customHeight="1" x14ac:dyDescent="0.25">
      <c r="A57" s="1"/>
      <c r="B57" s="262"/>
      <c r="C57" s="266"/>
      <c r="D57" s="266"/>
      <c r="E57" s="266"/>
      <c r="F57" s="266"/>
      <c r="G57" s="266"/>
      <c r="H57" s="266"/>
      <c r="I57" s="266"/>
      <c r="J57" s="1"/>
      <c r="K57" s="262"/>
      <c r="L57" s="1"/>
      <c r="M57" s="263"/>
      <c r="N57" s="266"/>
      <c r="O57" s="266"/>
      <c r="P57" s="266"/>
      <c r="Q57" s="266"/>
      <c r="R57" s="266"/>
      <c r="S57" s="266"/>
      <c r="T57" s="266"/>
      <c r="U57" s="1"/>
      <c r="V57" s="263"/>
      <c r="W57" s="1"/>
      <c r="X57" s="264"/>
      <c r="Y57" s="266"/>
      <c r="Z57" s="266"/>
      <c r="AA57" s="266"/>
      <c r="AB57" s="266"/>
      <c r="AC57" s="266"/>
      <c r="AD57" s="266"/>
      <c r="AE57" s="266"/>
      <c r="AF57" s="1"/>
      <c r="AG57" s="264"/>
      <c r="AH57" s="1"/>
      <c r="AI57" s="309"/>
      <c r="AJ57" s="1"/>
      <c r="AK57" s="265"/>
      <c r="AL57" s="300"/>
      <c r="AM57" s="301"/>
      <c r="AN57" s="301"/>
      <c r="AO57" s="301"/>
      <c r="AP57" s="301"/>
      <c r="AQ57" s="301"/>
      <c r="AR57" s="301"/>
      <c r="AS57" s="301"/>
      <c r="AT57" s="301"/>
      <c r="AU57" s="302"/>
      <c r="AV57" s="303"/>
      <c r="AW57" s="304"/>
      <c r="AX57" s="301"/>
      <c r="AY57" s="304"/>
      <c r="AZ57" s="304"/>
      <c r="BA57" s="265"/>
      <c r="BB57" s="1"/>
    </row>
    <row r="58" spans="1:54" x14ac:dyDescent="0.25">
      <c r="A58" s="1"/>
      <c r="B58" s="262"/>
      <c r="C58" s="262"/>
      <c r="D58" s="262"/>
      <c r="E58" s="262"/>
      <c r="F58" s="262"/>
      <c r="G58" s="262"/>
      <c r="H58" s="262"/>
      <c r="I58" s="262"/>
      <c r="J58" s="262"/>
      <c r="K58" s="262"/>
      <c r="L58" s="1"/>
      <c r="M58" s="263"/>
      <c r="N58" s="263"/>
      <c r="O58" s="263"/>
      <c r="P58" s="263"/>
      <c r="Q58" s="263"/>
      <c r="R58" s="263"/>
      <c r="S58" s="263"/>
      <c r="T58" s="263"/>
      <c r="U58" s="263"/>
      <c r="V58" s="263"/>
      <c r="W58" s="1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1"/>
      <c r="AJ58" s="1"/>
      <c r="AK58" s="265"/>
      <c r="AL58" s="265"/>
      <c r="AM58" s="265"/>
      <c r="AN58" s="265"/>
      <c r="AO58" s="265"/>
      <c r="AP58" s="265"/>
      <c r="AQ58" s="265"/>
      <c r="AR58" s="265"/>
      <c r="AS58" s="265"/>
      <c r="AT58" s="265"/>
      <c r="AU58" s="265"/>
      <c r="AV58" s="265"/>
      <c r="AW58" s="265"/>
      <c r="AX58" s="265"/>
      <c r="AY58" s="265"/>
      <c r="AZ58" s="265"/>
      <c r="BA58" s="265"/>
      <c r="BB58" s="1"/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zoomScale="75" zoomScaleNormal="75" workbookViewId="0">
      <selection activeCell="C6" sqref="C6"/>
    </sheetView>
  </sheetViews>
  <sheetFormatPr defaultRowHeight="15" x14ac:dyDescent="0.25"/>
  <cols>
    <col min="1" max="1" width="0.85546875"/>
    <col min="2" max="2" width="20.7109375"/>
    <col min="3" max="3" width="4.7109375"/>
    <col min="4" max="4" width="0.85546875"/>
    <col min="5" max="5" width="20.7109375"/>
    <col min="6" max="6" width="4.7109375"/>
    <col min="7" max="7" width="0.85546875"/>
    <col min="8" max="8" width="20.7109375"/>
    <col min="9" max="9" width="4.7109375"/>
    <col min="10" max="10" width="0.85546875"/>
    <col min="11" max="11" width="5.7109375"/>
    <col min="12" max="12" width="0.85546875"/>
    <col min="13" max="13" width="25.7109375"/>
    <col min="14" max="14" width="8.5703125"/>
    <col min="15" max="15" width="0.85546875"/>
    <col min="16" max="16" width="25.7109375"/>
    <col min="17" max="17" width="8.5703125"/>
    <col min="18" max="18" width="0.85546875"/>
    <col min="19" max="1025" width="8.5703125"/>
  </cols>
  <sheetData>
    <row r="1" spans="1:18" ht="6" customHeight="1" x14ac:dyDescent="0.25">
      <c r="A1" s="1"/>
      <c r="B1" s="1"/>
      <c r="C1" s="313"/>
      <c r="D1" s="1"/>
      <c r="E1" s="1"/>
      <c r="F1" s="313"/>
      <c r="G1" s="1"/>
      <c r="H1" s="1"/>
      <c r="I1" s="1"/>
      <c r="J1" s="1"/>
      <c r="L1" s="1"/>
      <c r="M1" s="1"/>
      <c r="N1" s="313"/>
      <c r="O1" s="1"/>
      <c r="P1" s="1"/>
      <c r="Q1" s="313"/>
      <c r="R1" s="1"/>
    </row>
    <row r="2" spans="1:18" x14ac:dyDescent="0.25">
      <c r="A2" s="1"/>
      <c r="B2" s="314" t="s">
        <v>105</v>
      </c>
      <c r="C2" s="314" t="s">
        <v>106</v>
      </c>
      <c r="D2" s="315"/>
      <c r="E2" s="316" t="s">
        <v>105</v>
      </c>
      <c r="F2" s="316" t="s">
        <v>106</v>
      </c>
      <c r="G2" s="315"/>
      <c r="H2" s="317" t="s">
        <v>105</v>
      </c>
      <c r="I2" s="317" t="s">
        <v>106</v>
      </c>
      <c r="J2" s="315"/>
      <c r="L2" s="1"/>
      <c r="M2" s="318" t="s">
        <v>105</v>
      </c>
      <c r="N2" s="318" t="s">
        <v>107</v>
      </c>
      <c r="O2" s="315"/>
      <c r="P2" s="318" t="s">
        <v>108</v>
      </c>
      <c r="Q2" s="318" t="s">
        <v>107</v>
      </c>
      <c r="R2" s="315"/>
    </row>
    <row r="3" spans="1:18" ht="6" customHeight="1" x14ac:dyDescent="0.25">
      <c r="A3" s="1"/>
      <c r="B3" s="1"/>
      <c r="C3" s="313"/>
      <c r="D3" s="1"/>
      <c r="E3" s="1"/>
      <c r="F3" s="313"/>
      <c r="G3" s="1"/>
      <c r="H3" s="1"/>
      <c r="I3" s="1"/>
      <c r="J3" s="1"/>
      <c r="L3" s="1"/>
      <c r="M3" s="1"/>
      <c r="N3" s="313"/>
      <c r="O3" s="1"/>
      <c r="P3" s="1"/>
      <c r="Q3" s="313"/>
      <c r="R3" s="1"/>
    </row>
    <row r="4" spans="1:18" x14ac:dyDescent="0.25">
      <c r="A4" s="1"/>
      <c r="B4" s="319" t="s">
        <v>109</v>
      </c>
      <c r="C4" s="320">
        <v>138</v>
      </c>
      <c r="D4" s="1"/>
      <c r="E4" s="321" t="s">
        <v>110</v>
      </c>
      <c r="F4" s="322">
        <v>79</v>
      </c>
      <c r="G4" s="1"/>
      <c r="H4" s="323" t="s">
        <v>111</v>
      </c>
      <c r="I4" s="324">
        <v>48</v>
      </c>
      <c r="J4" s="1"/>
      <c r="L4" s="1"/>
      <c r="M4" s="325" t="s">
        <v>112</v>
      </c>
      <c r="N4" s="326">
        <v>100</v>
      </c>
      <c r="O4" s="1"/>
      <c r="P4" s="325" t="s">
        <v>113</v>
      </c>
      <c r="Q4" s="326">
        <v>159</v>
      </c>
      <c r="R4" s="1"/>
    </row>
    <row r="5" spans="1:18" x14ac:dyDescent="0.25">
      <c r="A5" s="1"/>
      <c r="B5" s="319" t="s">
        <v>114</v>
      </c>
      <c r="C5" s="320">
        <v>138</v>
      </c>
      <c r="D5" s="1"/>
      <c r="E5" s="321" t="s">
        <v>115</v>
      </c>
      <c r="F5" s="327">
        <v>79</v>
      </c>
      <c r="G5" s="1"/>
      <c r="H5" s="323" t="s">
        <v>116</v>
      </c>
      <c r="I5" s="324">
        <v>46</v>
      </c>
      <c r="J5" s="1"/>
      <c r="L5" s="1"/>
      <c r="M5" s="325" t="s">
        <v>117</v>
      </c>
      <c r="N5" s="326">
        <v>88</v>
      </c>
      <c r="O5" s="1"/>
      <c r="P5" s="325" t="s">
        <v>118</v>
      </c>
      <c r="Q5" s="326">
        <v>104</v>
      </c>
      <c r="R5" s="1"/>
    </row>
    <row r="6" spans="1:18" x14ac:dyDescent="0.25">
      <c r="A6" s="1"/>
      <c r="B6" s="319" t="s">
        <v>119</v>
      </c>
      <c r="C6" s="320">
        <v>137</v>
      </c>
      <c r="D6" s="1"/>
      <c r="E6" s="321" t="s">
        <v>49</v>
      </c>
      <c r="F6" s="322">
        <v>78</v>
      </c>
      <c r="G6" s="1"/>
      <c r="H6" s="323" t="s">
        <v>120</v>
      </c>
      <c r="I6" s="324">
        <v>44</v>
      </c>
      <c r="J6" s="1"/>
      <c r="L6" s="1"/>
      <c r="M6" s="325" t="s">
        <v>121</v>
      </c>
      <c r="N6" s="326">
        <v>79</v>
      </c>
      <c r="O6" s="1"/>
      <c r="P6" s="325" t="s">
        <v>122</v>
      </c>
      <c r="Q6" s="326">
        <v>88</v>
      </c>
      <c r="R6" s="1"/>
    </row>
    <row r="7" spans="1:18" x14ac:dyDescent="0.25">
      <c r="A7" s="1"/>
      <c r="B7" s="319" t="s">
        <v>123</v>
      </c>
      <c r="C7" s="320">
        <v>121</v>
      </c>
      <c r="D7" s="1"/>
      <c r="E7" s="321" t="s">
        <v>124</v>
      </c>
      <c r="F7" s="322">
        <v>77</v>
      </c>
      <c r="G7" s="1"/>
      <c r="H7" s="323" t="s">
        <v>125</v>
      </c>
      <c r="I7" s="324">
        <v>39</v>
      </c>
      <c r="J7" s="1"/>
      <c r="L7" s="1"/>
      <c r="M7" s="325" t="s">
        <v>126</v>
      </c>
      <c r="N7" s="326">
        <v>70</v>
      </c>
      <c r="O7" s="1"/>
      <c r="P7" s="325" t="s">
        <v>127</v>
      </c>
      <c r="Q7" s="326">
        <v>77</v>
      </c>
      <c r="R7" s="1"/>
    </row>
    <row r="8" spans="1:18" x14ac:dyDescent="0.25">
      <c r="A8" s="1"/>
      <c r="B8" s="319" t="s">
        <v>128</v>
      </c>
      <c r="C8" s="320">
        <v>119</v>
      </c>
      <c r="D8" s="1"/>
      <c r="E8" s="321" t="s">
        <v>129</v>
      </c>
      <c r="F8" s="327">
        <v>75</v>
      </c>
      <c r="G8" s="1"/>
      <c r="H8" s="323" t="s">
        <v>130</v>
      </c>
      <c r="I8" s="324">
        <v>38</v>
      </c>
      <c r="J8" s="1"/>
      <c r="L8" s="1"/>
      <c r="M8" s="325" t="s">
        <v>131</v>
      </c>
      <c r="N8" s="326">
        <v>69</v>
      </c>
      <c r="O8" s="1"/>
      <c r="P8" s="325" t="s">
        <v>132</v>
      </c>
      <c r="Q8" s="326">
        <v>74</v>
      </c>
      <c r="R8" s="1"/>
    </row>
    <row r="9" spans="1:18" x14ac:dyDescent="0.25">
      <c r="A9" s="1"/>
      <c r="B9" s="319" t="s">
        <v>133</v>
      </c>
      <c r="C9" s="320">
        <v>115</v>
      </c>
      <c r="D9" s="1"/>
      <c r="E9" s="321" t="s">
        <v>134</v>
      </c>
      <c r="F9" s="327">
        <v>74</v>
      </c>
      <c r="G9" s="1"/>
      <c r="H9" s="323" t="s">
        <v>135</v>
      </c>
      <c r="I9" s="324">
        <v>32</v>
      </c>
      <c r="J9" s="1"/>
      <c r="L9" s="1"/>
      <c r="M9" s="325" t="s">
        <v>136</v>
      </c>
      <c r="N9" s="326">
        <v>60</v>
      </c>
      <c r="O9" s="1"/>
      <c r="P9" s="325"/>
      <c r="Q9" s="326"/>
      <c r="R9" s="1"/>
    </row>
    <row r="10" spans="1:18" x14ac:dyDescent="0.25">
      <c r="A10" s="1"/>
      <c r="B10" s="319" t="s">
        <v>137</v>
      </c>
      <c r="C10" s="320">
        <v>107</v>
      </c>
      <c r="D10" s="1"/>
      <c r="E10" s="321" t="s">
        <v>138</v>
      </c>
      <c r="F10" s="327">
        <v>73</v>
      </c>
      <c r="G10" s="1"/>
      <c r="H10" s="323" t="s">
        <v>139</v>
      </c>
      <c r="I10" s="324">
        <v>27</v>
      </c>
      <c r="J10" s="1"/>
      <c r="L10" s="1"/>
      <c r="M10" s="325"/>
      <c r="N10" s="326"/>
      <c r="O10" s="1"/>
      <c r="P10" s="325"/>
      <c r="Q10" s="326"/>
      <c r="R10" s="1"/>
    </row>
    <row r="11" spans="1:18" x14ac:dyDescent="0.25">
      <c r="A11" s="1"/>
      <c r="B11" s="319" t="s">
        <v>140</v>
      </c>
      <c r="C11" s="320">
        <v>105</v>
      </c>
      <c r="D11" s="1"/>
      <c r="E11" s="321" t="s">
        <v>141</v>
      </c>
      <c r="F11" s="327">
        <v>69</v>
      </c>
      <c r="G11" s="1"/>
      <c r="H11" s="323" t="s">
        <v>142</v>
      </c>
      <c r="I11" s="324">
        <v>23</v>
      </c>
      <c r="J11" s="1"/>
      <c r="L11" s="1"/>
      <c r="M11" s="325"/>
      <c r="N11" s="326"/>
      <c r="O11" s="1"/>
      <c r="P11" s="325"/>
      <c r="Q11" s="326"/>
      <c r="R11" s="1"/>
    </row>
    <row r="12" spans="1:18" x14ac:dyDescent="0.25">
      <c r="A12" s="1"/>
      <c r="B12" s="319" t="s">
        <v>143</v>
      </c>
      <c r="C12" s="320">
        <v>104</v>
      </c>
      <c r="D12" s="1"/>
      <c r="E12" s="321" t="s">
        <v>144</v>
      </c>
      <c r="F12" s="327">
        <v>68</v>
      </c>
      <c r="G12" s="1"/>
      <c r="H12" s="323" t="s">
        <v>145</v>
      </c>
      <c r="I12" s="324">
        <v>21</v>
      </c>
      <c r="J12" s="1"/>
      <c r="L12" s="1"/>
      <c r="M12" s="325"/>
      <c r="N12" s="326"/>
      <c r="O12" s="1"/>
      <c r="P12" s="325"/>
      <c r="Q12" s="326"/>
      <c r="R12" s="1"/>
    </row>
    <row r="13" spans="1:18" x14ac:dyDescent="0.25">
      <c r="A13" s="1"/>
      <c r="B13" s="319" t="s">
        <v>146</v>
      </c>
      <c r="C13" s="320">
        <v>101</v>
      </c>
      <c r="D13" s="1"/>
      <c r="E13" s="321" t="s">
        <v>147</v>
      </c>
      <c r="F13" s="327">
        <v>68</v>
      </c>
      <c r="G13" s="1"/>
      <c r="H13" s="217"/>
      <c r="I13" s="324"/>
      <c r="J13" s="1"/>
      <c r="L13" s="1"/>
      <c r="M13" s="325"/>
      <c r="N13" s="326"/>
      <c r="O13" s="1"/>
      <c r="P13" s="325"/>
      <c r="Q13" s="326"/>
      <c r="R13" s="1"/>
    </row>
    <row r="14" spans="1:18" x14ac:dyDescent="0.25">
      <c r="A14" s="1"/>
      <c r="B14" s="319" t="s">
        <v>148</v>
      </c>
      <c r="C14" s="320">
        <v>99</v>
      </c>
      <c r="D14" s="1"/>
      <c r="E14" s="321" t="s">
        <v>149</v>
      </c>
      <c r="F14" s="327">
        <v>65</v>
      </c>
      <c r="G14" s="1"/>
      <c r="H14" s="217"/>
      <c r="I14" s="324"/>
      <c r="J14" s="1"/>
      <c r="L14" s="1"/>
      <c r="M14" s="325"/>
      <c r="N14" s="326"/>
      <c r="O14" s="1"/>
      <c r="P14" s="325"/>
      <c r="Q14" s="326"/>
      <c r="R14" s="1"/>
    </row>
    <row r="15" spans="1:18" x14ac:dyDescent="0.25">
      <c r="A15" s="1"/>
      <c r="B15" s="319" t="s">
        <v>150</v>
      </c>
      <c r="C15" s="328">
        <v>99</v>
      </c>
      <c r="D15" s="1"/>
      <c r="E15" s="321" t="s">
        <v>151</v>
      </c>
      <c r="F15" s="327">
        <v>62</v>
      </c>
      <c r="G15" s="1"/>
      <c r="H15" s="321"/>
      <c r="I15" s="329"/>
      <c r="J15" s="1"/>
      <c r="L15" s="1"/>
      <c r="M15" s="325"/>
      <c r="N15" s="330"/>
      <c r="O15" s="1"/>
      <c r="P15" s="325"/>
      <c r="Q15" s="330"/>
      <c r="R15" s="1"/>
    </row>
    <row r="16" spans="1:18" x14ac:dyDescent="0.25">
      <c r="A16" s="1"/>
      <c r="B16" s="319" t="s">
        <v>152</v>
      </c>
      <c r="C16" s="328">
        <v>98</v>
      </c>
      <c r="D16" s="1"/>
      <c r="E16" s="321" t="s">
        <v>153</v>
      </c>
      <c r="F16" s="327">
        <v>60</v>
      </c>
      <c r="G16" s="1"/>
      <c r="H16" s="321"/>
      <c r="I16" s="329"/>
      <c r="J16" s="1"/>
      <c r="L16" s="1"/>
      <c r="M16" s="325"/>
      <c r="N16" s="330"/>
      <c r="O16" s="1"/>
      <c r="P16" s="325"/>
      <c r="Q16" s="330"/>
      <c r="R16" s="1"/>
    </row>
    <row r="17" spans="1:18" x14ac:dyDescent="0.25">
      <c r="A17" s="1"/>
      <c r="B17" s="319" t="s">
        <v>154</v>
      </c>
      <c r="C17" s="328">
        <v>93</v>
      </c>
      <c r="D17" s="1"/>
      <c r="E17" s="321" t="s">
        <v>155</v>
      </c>
      <c r="F17" s="327">
        <v>59</v>
      </c>
      <c r="G17" s="1"/>
      <c r="H17" s="321"/>
      <c r="I17" s="329"/>
      <c r="J17" s="1"/>
      <c r="L17" s="1"/>
      <c r="M17" s="325"/>
      <c r="N17" s="330"/>
      <c r="O17" s="1"/>
      <c r="P17" s="325"/>
      <c r="Q17" s="330"/>
      <c r="R17" s="1"/>
    </row>
    <row r="18" spans="1:18" x14ac:dyDescent="0.25">
      <c r="A18" s="1"/>
      <c r="B18" s="319" t="s">
        <v>156</v>
      </c>
      <c r="C18" s="328">
        <v>90</v>
      </c>
      <c r="D18" s="1"/>
      <c r="E18" s="321" t="s">
        <v>157</v>
      </c>
      <c r="F18" s="327">
        <v>54</v>
      </c>
      <c r="G18" s="1"/>
      <c r="H18" s="321"/>
      <c r="I18" s="329"/>
      <c r="J18" s="1"/>
      <c r="L18" s="1"/>
      <c r="M18" s="325"/>
      <c r="N18" s="330"/>
      <c r="O18" s="1"/>
      <c r="P18" s="325"/>
      <c r="Q18" s="330"/>
      <c r="R18" s="1"/>
    </row>
    <row r="19" spans="1:18" x14ac:dyDescent="0.25">
      <c r="A19" s="1"/>
      <c r="B19" s="319" t="s">
        <v>158</v>
      </c>
      <c r="C19" s="328">
        <v>87</v>
      </c>
      <c r="D19" s="1"/>
      <c r="E19" s="321" t="s">
        <v>159</v>
      </c>
      <c r="F19" s="327">
        <v>54</v>
      </c>
      <c r="G19" s="1"/>
      <c r="H19" s="321"/>
      <c r="I19" s="329"/>
      <c r="J19" s="1"/>
      <c r="L19" s="1"/>
      <c r="M19" s="325"/>
      <c r="N19" s="330"/>
      <c r="O19" s="1"/>
      <c r="P19" s="325"/>
      <c r="Q19" s="330"/>
      <c r="R19" s="1"/>
    </row>
    <row r="20" spans="1:18" x14ac:dyDescent="0.25">
      <c r="A20" s="1"/>
      <c r="B20" s="319" t="s">
        <v>160</v>
      </c>
      <c r="C20" s="328">
        <v>87</v>
      </c>
      <c r="D20" s="1"/>
      <c r="E20" s="321" t="s">
        <v>161</v>
      </c>
      <c r="F20" s="327">
        <v>52</v>
      </c>
      <c r="G20" s="1"/>
      <c r="H20" s="321"/>
      <c r="I20" s="329"/>
      <c r="J20" s="1"/>
      <c r="L20" s="1"/>
      <c r="M20" s="325"/>
      <c r="N20" s="330"/>
      <c r="O20" s="1"/>
      <c r="P20" s="325"/>
      <c r="Q20" s="330"/>
      <c r="R20" s="1"/>
    </row>
    <row r="21" spans="1:18" x14ac:dyDescent="0.25">
      <c r="A21" s="1"/>
      <c r="B21" s="319" t="s">
        <v>162</v>
      </c>
      <c r="C21" s="328">
        <v>87</v>
      </c>
      <c r="D21" s="1"/>
      <c r="E21" s="331"/>
      <c r="F21" s="332"/>
      <c r="G21" s="1"/>
      <c r="H21" s="331"/>
      <c r="I21" s="332"/>
      <c r="J21" s="1"/>
      <c r="L21" s="1"/>
      <c r="M21" s="325"/>
      <c r="N21" s="330"/>
      <c r="O21" s="1"/>
      <c r="P21" s="325"/>
      <c r="Q21" s="330"/>
      <c r="R21" s="1"/>
    </row>
    <row r="22" spans="1:18" x14ac:dyDescent="0.25">
      <c r="A22" s="1"/>
      <c r="B22" s="319" t="s">
        <v>163</v>
      </c>
      <c r="C22" s="320">
        <v>84</v>
      </c>
      <c r="D22" s="1"/>
      <c r="E22" s="331"/>
      <c r="F22" s="332"/>
      <c r="G22" s="1"/>
      <c r="H22" s="331"/>
      <c r="I22" s="332"/>
      <c r="J22" s="1"/>
      <c r="L22" s="1"/>
      <c r="M22" s="325"/>
      <c r="N22" s="326"/>
      <c r="O22" s="1"/>
      <c r="P22" s="325"/>
      <c r="Q22" s="326"/>
      <c r="R22" s="1"/>
    </row>
    <row r="23" spans="1:18" x14ac:dyDescent="0.25">
      <c r="A23" s="1"/>
      <c r="B23" s="319" t="s">
        <v>164</v>
      </c>
      <c r="C23" s="320">
        <v>84</v>
      </c>
      <c r="D23" s="1"/>
      <c r="E23" s="331"/>
      <c r="F23" s="332"/>
      <c r="G23" s="1"/>
      <c r="H23" s="331"/>
      <c r="I23" s="332"/>
      <c r="J23" s="1"/>
      <c r="L23" s="1"/>
      <c r="M23" s="325"/>
      <c r="N23" s="326"/>
      <c r="O23" s="1"/>
      <c r="P23" s="325"/>
      <c r="Q23" s="326"/>
      <c r="R23" s="1"/>
    </row>
    <row r="24" spans="1:18" x14ac:dyDescent="0.25">
      <c r="A24" s="1"/>
      <c r="B24" s="319" t="s">
        <v>165</v>
      </c>
      <c r="C24" s="320">
        <v>83</v>
      </c>
      <c r="D24" s="1"/>
      <c r="E24" s="331"/>
      <c r="F24" s="332"/>
      <c r="G24" s="1"/>
      <c r="H24" s="331"/>
      <c r="I24" s="332"/>
      <c r="J24" s="1"/>
      <c r="L24" s="1"/>
      <c r="M24" s="325"/>
      <c r="N24" s="326"/>
      <c r="O24" s="1"/>
      <c r="P24" s="325"/>
      <c r="Q24" s="326"/>
      <c r="R24" s="1"/>
    </row>
    <row r="25" spans="1:18" x14ac:dyDescent="0.25">
      <c r="A25" s="1"/>
      <c r="B25" s="319" t="s">
        <v>166</v>
      </c>
      <c r="C25" s="320">
        <v>81</v>
      </c>
      <c r="D25" s="1"/>
      <c r="E25" s="331"/>
      <c r="F25" s="332"/>
      <c r="G25" s="1"/>
      <c r="H25" s="331"/>
      <c r="I25" s="332"/>
      <c r="J25" s="1"/>
      <c r="L25" s="1"/>
      <c r="M25" s="325"/>
      <c r="N25" s="326"/>
      <c r="O25" s="1"/>
      <c r="P25" s="325"/>
      <c r="Q25" s="326"/>
      <c r="R25" s="1"/>
    </row>
    <row r="26" spans="1:18" x14ac:dyDescent="0.25">
      <c r="A26" s="1"/>
      <c r="B26" s="319" t="s">
        <v>167</v>
      </c>
      <c r="C26" s="320">
        <v>80</v>
      </c>
      <c r="D26" s="1"/>
      <c r="E26" s="331"/>
      <c r="F26" s="332"/>
      <c r="G26" s="1"/>
      <c r="H26" s="331"/>
      <c r="I26" s="332"/>
      <c r="J26" s="1"/>
      <c r="L26" s="1"/>
      <c r="M26" s="325"/>
      <c r="N26" s="326"/>
      <c r="O26" s="1"/>
      <c r="P26" s="325"/>
      <c r="Q26" s="326"/>
      <c r="R26" s="1"/>
    </row>
    <row r="27" spans="1:18" x14ac:dyDescent="0.25">
      <c r="A27" s="1"/>
      <c r="B27" s="319" t="s">
        <v>168</v>
      </c>
      <c r="C27" s="320">
        <v>80</v>
      </c>
      <c r="D27" s="1"/>
      <c r="E27" s="331"/>
      <c r="F27" s="332"/>
      <c r="G27" s="1"/>
      <c r="H27" s="331"/>
      <c r="I27" s="332"/>
      <c r="J27" s="1"/>
      <c r="L27" s="1"/>
      <c r="M27" s="325"/>
      <c r="N27" s="326"/>
      <c r="O27" s="1"/>
      <c r="P27" s="325"/>
      <c r="Q27" s="326"/>
      <c r="R27" s="1"/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Lucas</cp:lastModifiedBy>
  <cp:revision>0</cp:revision>
  <cp:lastPrinted>2010-04-06T00:32:39Z</cp:lastPrinted>
  <dcterms:created xsi:type="dcterms:W3CDTF">2009-06-17T22:59:24Z</dcterms:created>
  <dcterms:modified xsi:type="dcterms:W3CDTF">2015-10-03T00:38:10Z</dcterms:modified>
</cp:coreProperties>
</file>